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pomenka\Desktop\2024. FIN.IZVJEŠTA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1021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G309" i="9"/>
  <c r="F309" i="9"/>
  <c r="B309" i="9"/>
  <c r="F308" i="9"/>
  <c r="H307" i="9"/>
  <c r="G307" i="9"/>
  <c r="F307" i="9"/>
  <c r="H306" i="9"/>
  <c r="G306" i="9"/>
  <c r="E306" i="9" s="1"/>
  <c r="B306" i="9" s="1"/>
  <c r="F306" i="9"/>
  <c r="H305" i="9"/>
  <c r="E305" i="9" s="1"/>
  <c r="B305" i="9" s="1"/>
  <c r="G305" i="9"/>
  <c r="F305" i="9"/>
  <c r="H304" i="9"/>
  <c r="G304" i="9"/>
  <c r="E304" i="9" s="1"/>
  <c r="B304" i="9" s="1"/>
  <c r="F304" i="9"/>
  <c r="H303" i="9"/>
  <c r="G303" i="9"/>
  <c r="F303" i="9"/>
  <c r="H302" i="9"/>
  <c r="G302" i="9"/>
  <c r="E302" i="9" s="1"/>
  <c r="B302" i="9" s="1"/>
  <c r="F302" i="9"/>
  <c r="H301" i="9"/>
  <c r="G301" i="9"/>
  <c r="F301" i="9"/>
  <c r="H300" i="9"/>
  <c r="G300" i="9"/>
  <c r="E300" i="9" s="1"/>
  <c r="B300" i="9" s="1"/>
  <c r="F300" i="9"/>
  <c r="H299" i="9"/>
  <c r="G299" i="9"/>
  <c r="F299" i="9"/>
  <c r="H298" i="9"/>
  <c r="G298" i="9"/>
  <c r="F298" i="9"/>
  <c r="H297" i="9"/>
  <c r="E297" i="9" s="1"/>
  <c r="B297" i="9" s="1"/>
  <c r="G297" i="9"/>
  <c r="F297" i="9"/>
  <c r="H296" i="9"/>
  <c r="G296" i="9"/>
  <c r="E296" i="9" s="1"/>
  <c r="B296" i="9" s="1"/>
  <c r="F296" i="9"/>
  <c r="H295" i="9"/>
  <c r="G295" i="9"/>
  <c r="F295" i="9"/>
  <c r="H294" i="9"/>
  <c r="G294" i="9"/>
  <c r="F294" i="9"/>
  <c r="H293" i="9"/>
  <c r="G293" i="9"/>
  <c r="F293" i="9"/>
  <c r="H292" i="9"/>
  <c r="G292" i="9"/>
  <c r="E292" i="9" s="1"/>
  <c r="B292" i="9" s="1"/>
  <c r="F292" i="9"/>
  <c r="F291" i="9"/>
  <c r="F290" i="9"/>
  <c r="H289" i="9"/>
  <c r="E289" i="9" s="1"/>
  <c r="B289" i="9" s="1"/>
  <c r="G289" i="9"/>
  <c r="F289" i="9"/>
  <c r="H288" i="9"/>
  <c r="G288" i="9"/>
  <c r="E288" i="9" s="1"/>
  <c r="B288" i="9" s="1"/>
  <c r="F288" i="9"/>
  <c r="H287" i="9"/>
  <c r="G287" i="9"/>
  <c r="F287" i="9"/>
  <c r="H286" i="9"/>
  <c r="G286" i="9"/>
  <c r="F286" i="9"/>
  <c r="F285" i="9"/>
  <c r="H284" i="9"/>
  <c r="G284" i="9"/>
  <c r="F284" i="9"/>
  <c r="E284" i="9"/>
  <c r="B284" i="9" s="1"/>
  <c r="H283" i="9"/>
  <c r="G283" i="9"/>
  <c r="E283" i="9" s="1"/>
  <c r="B283" i="9" s="1"/>
  <c r="F283" i="9"/>
  <c r="H282" i="9"/>
  <c r="G282" i="9"/>
  <c r="E282" i="9" s="1"/>
  <c r="B282" i="9" s="1"/>
  <c r="F282" i="9"/>
  <c r="F281" i="9"/>
  <c r="F277" i="9" s="1"/>
  <c r="F280" i="9"/>
  <c r="F279" i="9"/>
  <c r="F278" i="9"/>
  <c r="F276" i="9"/>
  <c r="L275" i="9"/>
  <c r="F275" i="9" s="1"/>
  <c r="H275" i="9"/>
  <c r="F274" i="9"/>
  <c r="I273" i="9"/>
  <c r="H273" i="9"/>
  <c r="F273" i="9"/>
  <c r="E272" i="9"/>
  <c r="M271" i="9"/>
  <c r="L271" i="9"/>
  <c r="F271" i="9" s="1"/>
  <c r="E271" i="9"/>
  <c r="M270" i="9"/>
  <c r="L270" i="9"/>
  <c r="F270" i="9"/>
  <c r="E270" i="9"/>
  <c r="B270" i="9" s="1"/>
  <c r="M269" i="9"/>
  <c r="L269" i="9"/>
  <c r="F269" i="9" s="1"/>
  <c r="E269" i="9"/>
  <c r="M268" i="9"/>
  <c r="L268" i="9"/>
  <c r="E268" i="9"/>
  <c r="M267" i="9"/>
  <c r="L267" i="9"/>
  <c r="E267" i="9"/>
  <c r="M266" i="9"/>
  <c r="F266" i="9" s="1"/>
  <c r="L266" i="9"/>
  <c r="E266" i="9"/>
  <c r="B266" i="9" s="1"/>
  <c r="M265" i="9"/>
  <c r="L265" i="9"/>
  <c r="F265" i="9"/>
  <c r="E265" i="9"/>
  <c r="M264" i="9"/>
  <c r="L264" i="9"/>
  <c r="F264" i="9"/>
  <c r="B264" i="9" s="1"/>
  <c r="E264" i="9"/>
  <c r="M263" i="9"/>
  <c r="L263" i="9"/>
  <c r="F263" i="9" s="1"/>
  <c r="E263" i="9"/>
  <c r="M262" i="9"/>
  <c r="L262" i="9"/>
  <c r="F262" i="9"/>
  <c r="E262" i="9"/>
  <c r="B262" i="9" s="1"/>
  <c r="M261" i="9"/>
  <c r="L261" i="9"/>
  <c r="F261" i="9" s="1"/>
  <c r="E261" i="9"/>
  <c r="M260" i="9"/>
  <c r="L260" i="9"/>
  <c r="F260" i="9" s="1"/>
  <c r="B260" i="9" s="1"/>
  <c r="E260" i="9"/>
  <c r="M259" i="9"/>
  <c r="L259" i="9"/>
  <c r="E259" i="9"/>
  <c r="M258" i="9"/>
  <c r="F258" i="9" s="1"/>
  <c r="L258" i="9"/>
  <c r="E258" i="9"/>
  <c r="B258" i="9" s="1"/>
  <c r="M257" i="9"/>
  <c r="L257" i="9"/>
  <c r="F257" i="9"/>
  <c r="E257" i="9"/>
  <c r="M256" i="9"/>
  <c r="L256" i="9"/>
  <c r="F256" i="9"/>
  <c r="B256" i="9" s="1"/>
  <c r="E256" i="9"/>
  <c r="M255" i="9"/>
  <c r="L255" i="9"/>
  <c r="F255" i="9" s="1"/>
  <c r="E255" i="9"/>
  <c r="B255" i="9" s="1"/>
  <c r="M254" i="9"/>
  <c r="L254" i="9"/>
  <c r="F254" i="9"/>
  <c r="E254" i="9"/>
  <c r="B254" i="9" s="1"/>
  <c r="M253" i="9"/>
  <c r="L253" i="9"/>
  <c r="F253" i="9" s="1"/>
  <c r="E253" i="9"/>
  <c r="M252" i="9"/>
  <c r="L252" i="9"/>
  <c r="F252" i="9" s="1"/>
  <c r="B252" i="9" s="1"/>
  <c r="E252" i="9"/>
  <c r="M251" i="9"/>
  <c r="L251" i="9"/>
  <c r="E251" i="9"/>
  <c r="M250" i="9"/>
  <c r="F250" i="9" s="1"/>
  <c r="L250" i="9"/>
  <c r="E250" i="9"/>
  <c r="M249" i="9"/>
  <c r="L249" i="9"/>
  <c r="F249" i="9"/>
  <c r="E249" i="9"/>
  <c r="M248" i="9"/>
  <c r="L248" i="9"/>
  <c r="F248" i="9"/>
  <c r="B248" i="9" s="1"/>
  <c r="E248" i="9"/>
  <c r="M247" i="9"/>
  <c r="L247" i="9"/>
  <c r="F247" i="9" s="1"/>
  <c r="E247" i="9"/>
  <c r="B247" i="9" s="1"/>
  <c r="M246" i="9"/>
  <c r="L246" i="9"/>
  <c r="F246" i="9"/>
  <c r="B246" i="9" s="1"/>
  <c r="E246" i="9"/>
  <c r="M245" i="9"/>
  <c r="L245" i="9"/>
  <c r="F245" i="9" s="1"/>
  <c r="E245" i="9"/>
  <c r="M244" i="9"/>
  <c r="L244" i="9"/>
  <c r="E244" i="9"/>
  <c r="M243" i="9"/>
  <c r="L243" i="9"/>
  <c r="E243" i="9"/>
  <c r="M242" i="9"/>
  <c r="F242" i="9" s="1"/>
  <c r="L242" i="9"/>
  <c r="E242" i="9"/>
  <c r="M241" i="9"/>
  <c r="L241" i="9"/>
  <c r="F241" i="9"/>
  <c r="E241" i="9"/>
  <c r="M240" i="9"/>
  <c r="L240" i="9"/>
  <c r="F240" i="9"/>
  <c r="B240" i="9" s="1"/>
  <c r="E240" i="9"/>
  <c r="M239" i="9"/>
  <c r="L239" i="9"/>
  <c r="F239" i="9" s="1"/>
  <c r="B239" i="9" s="1"/>
  <c r="E239" i="9"/>
  <c r="M238" i="9"/>
  <c r="L238" i="9"/>
  <c r="F238" i="9"/>
  <c r="E238" i="9"/>
  <c r="B238" i="9" s="1"/>
  <c r="M237" i="9"/>
  <c r="L237" i="9"/>
  <c r="F237" i="9"/>
  <c r="E237" i="9"/>
  <c r="M236" i="9"/>
  <c r="F236" i="9" s="1"/>
  <c r="L236" i="9"/>
  <c r="E236" i="9"/>
  <c r="B236" i="9"/>
  <c r="M235" i="9"/>
  <c r="L235" i="9"/>
  <c r="F235" i="9" s="1"/>
  <c r="E235" i="9"/>
  <c r="B235" i="9"/>
  <c r="M234" i="9"/>
  <c r="F234" i="9" s="1"/>
  <c r="L234" i="9"/>
  <c r="E234" i="9"/>
  <c r="B234" i="9" s="1"/>
  <c r="M233" i="9"/>
  <c r="L233" i="9"/>
  <c r="F233" i="9"/>
  <c r="E233" i="9"/>
  <c r="M232" i="9"/>
  <c r="L232" i="9"/>
  <c r="F232" i="9"/>
  <c r="B232" i="9" s="1"/>
  <c r="E232" i="9"/>
  <c r="M231" i="9"/>
  <c r="L231" i="9"/>
  <c r="F231" i="9" s="1"/>
  <c r="B231" i="9" s="1"/>
  <c r="E231" i="9"/>
  <c r="M230" i="9"/>
  <c r="L230" i="9"/>
  <c r="F230" i="9"/>
  <c r="E230" i="9"/>
  <c r="B230" i="9" s="1"/>
  <c r="M229" i="9"/>
  <c r="L229" i="9"/>
  <c r="F229" i="9"/>
  <c r="E229" i="9"/>
  <c r="M228" i="9"/>
  <c r="F228" i="9" s="1"/>
  <c r="B228" i="9" s="1"/>
  <c r="L228" i="9"/>
  <c r="E228" i="9"/>
  <c r="M227" i="9"/>
  <c r="L227" i="9"/>
  <c r="F227" i="9" s="1"/>
  <c r="E227" i="9"/>
  <c r="B227" i="9"/>
  <c r="M226" i="9"/>
  <c r="F226" i="9" s="1"/>
  <c r="L226" i="9"/>
  <c r="E226" i="9"/>
  <c r="M225" i="9"/>
  <c r="L225" i="9"/>
  <c r="F225" i="9"/>
  <c r="E225" i="9"/>
  <c r="M224" i="9"/>
  <c r="L224" i="9"/>
  <c r="F224" i="9"/>
  <c r="B224" i="9" s="1"/>
  <c r="E224" i="9"/>
  <c r="M223" i="9"/>
  <c r="L223" i="9"/>
  <c r="F223" i="9" s="1"/>
  <c r="B223" i="9" s="1"/>
  <c r="E223" i="9"/>
  <c r="M222" i="9"/>
  <c r="L222" i="9"/>
  <c r="F222" i="9"/>
  <c r="E222" i="9"/>
  <c r="B222" i="9" s="1"/>
  <c r="M221" i="9"/>
  <c r="L221" i="9"/>
  <c r="F221" i="9"/>
  <c r="E221" i="9"/>
  <c r="M220" i="9"/>
  <c r="F220" i="9" s="1"/>
  <c r="L220" i="9"/>
  <c r="E220" i="9"/>
  <c r="B220" i="9"/>
  <c r="M219" i="9"/>
  <c r="L219" i="9"/>
  <c r="F219" i="9" s="1"/>
  <c r="E219" i="9"/>
  <c r="B219" i="9"/>
  <c r="M218" i="9"/>
  <c r="F218" i="9" s="1"/>
  <c r="L218" i="9"/>
  <c r="E218" i="9"/>
  <c r="B218" i="9" s="1"/>
  <c r="M217" i="9"/>
  <c r="L217" i="9"/>
  <c r="F217" i="9" s="1"/>
  <c r="E217" i="9"/>
  <c r="M216" i="9"/>
  <c r="L216" i="9"/>
  <c r="F216" i="9"/>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E157" i="9" s="1"/>
  <c r="B157" i="9" s="1"/>
  <c r="F157" i="9"/>
  <c r="H156" i="9"/>
  <c r="G156" i="9"/>
  <c r="E156" i="9" s="1"/>
  <c r="B156" i="9" s="1"/>
  <c r="F156" i="9"/>
  <c r="H155" i="9"/>
  <c r="G155" i="9"/>
  <c r="E155" i="9" s="1"/>
  <c r="B155" i="9" s="1"/>
  <c r="F155" i="9"/>
  <c r="H154" i="9"/>
  <c r="E154" i="9" s="1"/>
  <c r="B154" i="9" s="1"/>
  <c r="G154" i="9"/>
  <c r="F154" i="9"/>
  <c r="H153" i="9"/>
  <c r="G153" i="9"/>
  <c r="E153" i="9" s="1"/>
  <c r="B153" i="9" s="1"/>
  <c r="F153" i="9"/>
  <c r="H152" i="9"/>
  <c r="G152" i="9"/>
  <c r="E152" i="9" s="1"/>
  <c r="B152" i="9" s="1"/>
  <c r="F152" i="9"/>
  <c r="H151" i="9"/>
  <c r="G151" i="9"/>
  <c r="E151" i="9" s="1"/>
  <c r="B151" i="9" s="1"/>
  <c r="F151" i="9"/>
  <c r="H150" i="9"/>
  <c r="E150" i="9" s="1"/>
  <c r="B150" i="9" s="1"/>
  <c r="G150" i="9"/>
  <c r="F150" i="9"/>
  <c r="H149" i="9"/>
  <c r="G149" i="9"/>
  <c r="E149" i="9" s="1"/>
  <c r="B149" i="9" s="1"/>
  <c r="F149" i="9"/>
  <c r="H148" i="9"/>
  <c r="G148" i="9"/>
  <c r="E148" i="9" s="1"/>
  <c r="B148" i="9" s="1"/>
  <c r="F148" i="9"/>
  <c r="H147" i="9"/>
  <c r="G147" i="9"/>
  <c r="E147" i="9" s="1"/>
  <c r="B147" i="9" s="1"/>
  <c r="F147" i="9"/>
  <c r="H146" i="9"/>
  <c r="E146" i="9" s="1"/>
  <c r="B146" i="9" s="1"/>
  <c r="G146" i="9"/>
  <c r="F146" i="9"/>
  <c r="H145" i="9"/>
  <c r="G145" i="9"/>
  <c r="E145" i="9" s="1"/>
  <c r="B145" i="9" s="1"/>
  <c r="F145" i="9"/>
  <c r="H144" i="9"/>
  <c r="G144" i="9"/>
  <c r="E144" i="9" s="1"/>
  <c r="B144" i="9" s="1"/>
  <c r="F144" i="9"/>
  <c r="F143" i="9"/>
  <c r="H142" i="9"/>
  <c r="E142" i="9" s="1"/>
  <c r="G142" i="9"/>
  <c r="F142" i="9"/>
  <c r="B142" i="9" s="1"/>
  <c r="H141" i="9"/>
  <c r="G141" i="9"/>
  <c r="E141" i="9" s="1"/>
  <c r="B141" i="9" s="1"/>
  <c r="F141" i="9"/>
  <c r="H140" i="9"/>
  <c r="G140" i="9"/>
  <c r="E140" i="9" s="1"/>
  <c r="F140" i="9"/>
  <c r="H139" i="9"/>
  <c r="G139" i="9"/>
  <c r="E139" i="9" s="1"/>
  <c r="B139" i="9" s="1"/>
  <c r="F139" i="9"/>
  <c r="H138" i="9"/>
  <c r="E138" i="9" s="1"/>
  <c r="B138" i="9" s="1"/>
  <c r="G138" i="9"/>
  <c r="F138" i="9"/>
  <c r="H137" i="9"/>
  <c r="G137" i="9"/>
  <c r="F137" i="9"/>
  <c r="E137" i="9"/>
  <c r="B137" i="9" s="1"/>
  <c r="H136" i="9"/>
  <c r="G136" i="9"/>
  <c r="F136" i="9"/>
  <c r="H135" i="9"/>
  <c r="E135" i="9" s="1"/>
  <c r="B135" i="9" s="1"/>
  <c r="G135" i="9"/>
  <c r="F135" i="9"/>
  <c r="H134" i="9"/>
  <c r="G134" i="9"/>
  <c r="F134" i="9"/>
  <c r="E134" i="9"/>
  <c r="B134" i="9" s="1"/>
  <c r="H133" i="9"/>
  <c r="G133" i="9"/>
  <c r="E133" i="9" s="1"/>
  <c r="F133" i="9"/>
  <c r="H132" i="9"/>
  <c r="G132" i="9"/>
  <c r="E132" i="9" s="1"/>
  <c r="B132" i="9" s="1"/>
  <c r="F132" i="9"/>
  <c r="H131" i="9"/>
  <c r="G131" i="9"/>
  <c r="E131" i="9" s="1"/>
  <c r="F131" i="9"/>
  <c r="H130" i="9"/>
  <c r="G130" i="9"/>
  <c r="E130" i="9" s="1"/>
  <c r="B130" i="9" s="1"/>
  <c r="F130" i="9"/>
  <c r="H129" i="9"/>
  <c r="E129" i="9" s="1"/>
  <c r="B129" i="9" s="1"/>
  <c r="G129" i="9"/>
  <c r="F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F79" i="9"/>
  <c r="H78" i="9"/>
  <c r="G78" i="9"/>
  <c r="E78" i="9" s="1"/>
  <c r="F78" i="9"/>
  <c r="B78" i="9"/>
  <c r="H77" i="9"/>
  <c r="G77" i="9"/>
  <c r="F77" i="9"/>
  <c r="E77" i="9"/>
  <c r="B77" i="9" s="1"/>
  <c r="H76" i="9"/>
  <c r="G76" i="9"/>
  <c r="F76" i="9"/>
  <c r="E76" i="9"/>
  <c r="H75" i="9"/>
  <c r="G75" i="9"/>
  <c r="E75" i="9" s="1"/>
  <c r="F75" i="9"/>
  <c r="H74" i="9"/>
  <c r="G74" i="9"/>
  <c r="E74" i="9" s="1"/>
  <c r="F74" i="9"/>
  <c r="B74" i="9"/>
  <c r="H73" i="9"/>
  <c r="G73" i="9"/>
  <c r="F73" i="9"/>
  <c r="E73" i="9"/>
  <c r="B73" i="9" s="1"/>
  <c r="H72" i="9"/>
  <c r="G72" i="9"/>
  <c r="F72" i="9"/>
  <c r="E72" i="9"/>
  <c r="H71" i="9"/>
  <c r="G71" i="9"/>
  <c r="E71" i="9" s="1"/>
  <c r="F71" i="9"/>
  <c r="H70" i="9"/>
  <c r="G70" i="9"/>
  <c r="E70" i="9" s="1"/>
  <c r="F70" i="9"/>
  <c r="B70" i="9"/>
  <c r="H69" i="9"/>
  <c r="G69" i="9"/>
  <c r="F69" i="9"/>
  <c r="E69" i="9"/>
  <c r="B69" i="9" s="1"/>
  <c r="H68" i="9"/>
  <c r="G68" i="9"/>
  <c r="F68" i="9"/>
  <c r="E68" i="9"/>
  <c r="H67" i="9"/>
  <c r="G67" i="9"/>
  <c r="E67" i="9" s="1"/>
  <c r="F67" i="9"/>
  <c r="H66" i="9"/>
  <c r="G66" i="9"/>
  <c r="E66" i="9" s="1"/>
  <c r="F66" i="9"/>
  <c r="B66" i="9"/>
  <c r="H65" i="9"/>
  <c r="G65" i="9"/>
  <c r="F65" i="9"/>
  <c r="E65" i="9"/>
  <c r="B65" i="9" s="1"/>
  <c r="H64" i="9"/>
  <c r="G64" i="9"/>
  <c r="F64" i="9"/>
  <c r="E64" i="9"/>
  <c r="H63" i="9"/>
  <c r="G63" i="9"/>
  <c r="E63" i="9" s="1"/>
  <c r="F63" i="9"/>
  <c r="H62" i="9"/>
  <c r="G62" i="9"/>
  <c r="E62" i="9" s="1"/>
  <c r="F62" i="9"/>
  <c r="B62" i="9"/>
  <c r="H61" i="9"/>
  <c r="G61" i="9"/>
  <c r="F61" i="9"/>
  <c r="E61" i="9"/>
  <c r="B61" i="9" s="1"/>
  <c r="H60" i="9"/>
  <c r="G60" i="9"/>
  <c r="F60" i="9"/>
  <c r="E60" i="9"/>
  <c r="H59" i="9"/>
  <c r="G59" i="9"/>
  <c r="E59" i="9" s="1"/>
  <c r="F59" i="9"/>
  <c r="H58" i="9"/>
  <c r="G58" i="9"/>
  <c r="E58" i="9" s="1"/>
  <c r="F58" i="9"/>
  <c r="B58" i="9"/>
  <c r="H57" i="9"/>
  <c r="G57" i="9"/>
  <c r="F57" i="9"/>
  <c r="E57" i="9"/>
  <c r="B57" i="9" s="1"/>
  <c r="H56" i="9"/>
  <c r="G56" i="9"/>
  <c r="F56" i="9"/>
  <c r="E56" i="9"/>
  <c r="H55" i="9"/>
  <c r="G55" i="9"/>
  <c r="E55" i="9" s="1"/>
  <c r="F55" i="9"/>
  <c r="H54" i="9"/>
  <c r="G54" i="9"/>
  <c r="E54" i="9" s="1"/>
  <c r="F54" i="9"/>
  <c r="B54" i="9"/>
  <c r="H53" i="9"/>
  <c r="G53" i="9"/>
  <c r="F53" i="9"/>
  <c r="E53" i="9"/>
  <c r="B53" i="9" s="1"/>
  <c r="H52" i="9"/>
  <c r="G52" i="9"/>
  <c r="F52" i="9"/>
  <c r="E52" i="9"/>
  <c r="H51" i="9"/>
  <c r="G51" i="9"/>
  <c r="E51" i="9" s="1"/>
  <c r="F51" i="9"/>
  <c r="H50" i="9"/>
  <c r="G50" i="9"/>
  <c r="E50" i="9" s="1"/>
  <c r="F50" i="9"/>
  <c r="B50" i="9"/>
  <c r="H49" i="9"/>
  <c r="G49" i="9"/>
  <c r="F49" i="9"/>
  <c r="E49" i="9"/>
  <c r="B49" i="9" s="1"/>
  <c r="H48" i="9"/>
  <c r="G48" i="9"/>
  <c r="F48" i="9"/>
  <c r="E48" i="9"/>
  <c r="H47" i="9"/>
  <c r="G47" i="9"/>
  <c r="E47" i="9" s="1"/>
  <c r="F47" i="9"/>
  <c r="H46" i="9"/>
  <c r="G46" i="9"/>
  <c r="E46" i="9" s="1"/>
  <c r="F46" i="9"/>
  <c r="B46" i="9"/>
  <c r="H45" i="9"/>
  <c r="G45" i="9"/>
  <c r="F45" i="9"/>
  <c r="E45" i="9"/>
  <c r="B45" i="9" s="1"/>
  <c r="H44" i="9"/>
  <c r="G44" i="9"/>
  <c r="F44" i="9"/>
  <c r="E44" i="9"/>
  <c r="H43" i="9"/>
  <c r="G43" i="9"/>
  <c r="E43" i="9" s="1"/>
  <c r="F43" i="9"/>
  <c r="H42" i="9"/>
  <c r="G42" i="9"/>
  <c r="E42" i="9" s="1"/>
  <c r="F42" i="9"/>
  <c r="B42" i="9"/>
  <c r="H41" i="9"/>
  <c r="G41" i="9"/>
  <c r="F41" i="9"/>
  <c r="E41" i="9"/>
  <c r="B41" i="9" s="1"/>
  <c r="H40" i="9"/>
  <c r="G40" i="9"/>
  <c r="F40" i="9"/>
  <c r="E40" i="9"/>
  <c r="H39" i="9"/>
  <c r="G39" i="9"/>
  <c r="E39" i="9" s="1"/>
  <c r="F39" i="9"/>
  <c r="H38" i="9"/>
  <c r="G38" i="9"/>
  <c r="E38" i="9" s="1"/>
  <c r="F38" i="9"/>
  <c r="B38" i="9"/>
  <c r="H37" i="9"/>
  <c r="G37" i="9"/>
  <c r="F37" i="9"/>
  <c r="E37" i="9"/>
  <c r="B37" i="9" s="1"/>
  <c r="H36" i="9"/>
  <c r="E36" i="9" s="1"/>
  <c r="B36" i="9" s="1"/>
  <c r="G36" i="9"/>
  <c r="F36" i="9"/>
  <c r="H35" i="9"/>
  <c r="G35" i="9"/>
  <c r="E35" i="9" s="1"/>
  <c r="B35" i="9" s="1"/>
  <c r="F35" i="9"/>
  <c r="H34" i="9"/>
  <c r="G34" i="9"/>
  <c r="E34" i="9" s="1"/>
  <c r="B34" i="9" s="1"/>
  <c r="F34" i="9"/>
  <c r="H33" i="9"/>
  <c r="G33" i="9"/>
  <c r="F33" i="9"/>
  <c r="H32" i="9"/>
  <c r="G32" i="9"/>
  <c r="F32" i="9"/>
  <c r="H31" i="9"/>
  <c r="G31" i="9"/>
  <c r="E31" i="9" s="1"/>
  <c r="B31" i="9" s="1"/>
  <c r="F31" i="9"/>
  <c r="H30" i="9"/>
  <c r="G30" i="9"/>
  <c r="E30" i="9" s="1"/>
  <c r="B30" i="9" s="1"/>
  <c r="F30" i="9"/>
  <c r="H29" i="9"/>
  <c r="G29" i="9"/>
  <c r="F29" i="9"/>
  <c r="E29" i="9"/>
  <c r="B29" i="9" s="1"/>
  <c r="H28" i="9"/>
  <c r="E28" i="9" s="1"/>
  <c r="B28" i="9" s="1"/>
  <c r="G28" i="9"/>
  <c r="F28" i="9"/>
  <c r="H27" i="9"/>
  <c r="G27" i="9"/>
  <c r="F27" i="9"/>
  <c r="H26" i="9"/>
  <c r="G26" i="9"/>
  <c r="E26" i="9" s="1"/>
  <c r="B26" i="9" s="1"/>
  <c r="F26" i="9"/>
  <c r="H25" i="9"/>
  <c r="G25" i="9"/>
  <c r="F25" i="9"/>
  <c r="E25" i="9"/>
  <c r="B25" i="9" s="1"/>
  <c r="H24" i="9"/>
  <c r="E24" i="9" s="1"/>
  <c r="B24" i="9" s="1"/>
  <c r="G24" i="9"/>
  <c r="F24" i="9"/>
  <c r="H23" i="9"/>
  <c r="G23" i="9"/>
  <c r="E23" i="9" s="1"/>
  <c r="B23" i="9" s="1"/>
  <c r="F23" i="9"/>
  <c r="H22" i="9"/>
  <c r="G22" i="9"/>
  <c r="E22" i="9" s="1"/>
  <c r="B22" i="9" s="1"/>
  <c r="F22" i="9"/>
  <c r="F21" i="9"/>
  <c r="F4" i="9"/>
  <c r="O3" i="9"/>
  <c r="G275" i="9" s="1"/>
  <c r="E275" i="9" s="1"/>
  <c r="B275" i="9" s="1"/>
  <c r="I3" i="9"/>
  <c r="H3" i="9"/>
  <c r="G3" i="9"/>
  <c r="D101" i="8"/>
  <c r="D95" i="8"/>
  <c r="D90" i="8"/>
  <c r="D85" i="8"/>
  <c r="C1560" i="1" s="1"/>
  <c r="H1560" i="1" s="1"/>
  <c r="D80" i="8"/>
  <c r="D75" i="8"/>
  <c r="D70" i="8"/>
  <c r="D65" i="8"/>
  <c r="C1540" i="1" s="1"/>
  <c r="H1540" i="1" s="1"/>
  <c r="D60" i="8"/>
  <c r="D55" i="8"/>
  <c r="D50" i="8"/>
  <c r="D49" i="8"/>
  <c r="C1524" i="1" s="1"/>
  <c r="H1524" i="1" s="1"/>
  <c r="D44" i="8"/>
  <c r="D36" i="8"/>
  <c r="D26" i="8"/>
  <c r="D18" i="8"/>
  <c r="D8" i="8"/>
  <c r="D6" i="8"/>
  <c r="E44" i="7"/>
  <c r="D44" i="7"/>
  <c r="E39" i="7"/>
  <c r="D39" i="7"/>
  <c r="E38" i="7"/>
  <c r="E30" i="7"/>
  <c r="D30" i="7"/>
  <c r="E23" i="7"/>
  <c r="E22" i="7" s="1"/>
  <c r="I30" i="3" s="1"/>
  <c r="D23" i="7"/>
  <c r="D22" i="7"/>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F118" i="6" s="1"/>
  <c r="D118" i="6"/>
  <c r="F117" i="6"/>
  <c r="F116" i="6"/>
  <c r="E115" i="6"/>
  <c r="D115" i="6"/>
  <c r="D114" i="6" s="1"/>
  <c r="F114"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250" i="5"/>
  <c r="F250" i="5" s="1"/>
  <c r="F249" i="5"/>
  <c r="F248" i="5"/>
  <c r="F247" i="5"/>
  <c r="E246" i="5"/>
  <c r="F246" i="5" s="1"/>
  <c r="D246" i="5"/>
  <c r="E245" i="5"/>
  <c r="D245" i="5"/>
  <c r="D237" i="5" s="1"/>
  <c r="C1214" i="1" s="1"/>
  <c r="F244" i="5"/>
  <c r="F243" i="5"/>
  <c r="F242" i="5"/>
  <c r="E242" i="5"/>
  <c r="D242" i="5"/>
  <c r="F241" i="5"/>
  <c r="F240" i="5"/>
  <c r="F239" i="5"/>
  <c r="E239" i="5"/>
  <c r="D239" i="5"/>
  <c r="F238"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G311" i="9" s="1"/>
  <c r="F205" i="5"/>
  <c r="F204" i="5"/>
  <c r="F203" i="5"/>
  <c r="F202" i="5"/>
  <c r="F201" i="5"/>
  <c r="F200" i="5"/>
  <c r="F199" i="5"/>
  <c r="F198" i="5"/>
  <c r="E198" i="5"/>
  <c r="D198" i="5"/>
  <c r="F197" i="5"/>
  <c r="F196" i="5"/>
  <c r="F195" i="5"/>
  <c r="F194" i="5"/>
  <c r="F193" i="5"/>
  <c r="F192" i="5"/>
  <c r="F191" i="5"/>
  <c r="E191" i="5"/>
  <c r="E190" i="5" s="1"/>
  <c r="D191" i="5"/>
  <c r="F190" i="5"/>
  <c r="D190" i="5"/>
  <c r="G310" i="9" s="1"/>
  <c r="F189" i="5"/>
  <c r="F188" i="5"/>
  <c r="F187" i="5"/>
  <c r="F186" i="5"/>
  <c r="F185" i="5"/>
  <c r="F184" i="5"/>
  <c r="F183" i="5"/>
  <c r="F182" i="5"/>
  <c r="F181" i="5"/>
  <c r="F180" i="5"/>
  <c r="E180" i="5"/>
  <c r="D180" i="5"/>
  <c r="D177" i="5" s="1"/>
  <c r="G308" i="9" s="1"/>
  <c r="F179" i="5"/>
  <c r="F178" i="5"/>
  <c r="E177" i="5"/>
  <c r="H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D142" i="5"/>
  <c r="F141" i="5"/>
  <c r="F140" i="5"/>
  <c r="F139" i="5"/>
  <c r="F138" i="5"/>
  <c r="F137" i="5"/>
  <c r="F136" i="5"/>
  <c r="F135" i="5"/>
  <c r="E135" i="5"/>
  <c r="D135" i="5"/>
  <c r="D134" i="5" s="1"/>
  <c r="E134" i="5"/>
  <c r="F134" i="5" s="1"/>
  <c r="F133" i="5"/>
  <c r="F132" i="5"/>
  <c r="F131" i="5"/>
  <c r="F130" i="5"/>
  <c r="F129" i="5"/>
  <c r="F128" i="5"/>
  <c r="F127" i="5"/>
  <c r="E126" i="5"/>
  <c r="D1104" i="1"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D78" i="5" s="1"/>
  <c r="F78" i="5"/>
  <c r="E78" i="5"/>
  <c r="F77" i="5"/>
  <c r="F76" i="5"/>
  <c r="F75" i="5"/>
  <c r="F74" i="5"/>
  <c r="F73" i="5"/>
  <c r="F72" i="5"/>
  <c r="F71" i="5"/>
  <c r="E70" i="5"/>
  <c r="E69" i="5" s="1"/>
  <c r="D70"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D593"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F571" i="4"/>
  <c r="E571" i="4"/>
  <c r="D571" i="4"/>
  <c r="F570" i="4"/>
  <c r="F569" i="4"/>
  <c r="F568" i="4"/>
  <c r="E568" i="4"/>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D529" i="4"/>
  <c r="F527" i="4"/>
  <c r="F526" i="4"/>
  <c r="E525" i="4"/>
  <c r="D525" i="4"/>
  <c r="F525" i="4" s="1"/>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F490" i="4" s="1"/>
  <c r="D490" i="4"/>
  <c r="F489" i="4"/>
  <c r="F488" i="4"/>
  <c r="F487" i="4"/>
  <c r="F486" i="4"/>
  <c r="E485" i="4"/>
  <c r="E484" i="4" s="1"/>
  <c r="D485" i="4"/>
  <c r="F483" i="4"/>
  <c r="F482" i="4"/>
  <c r="E481" i="4"/>
  <c r="D481" i="4"/>
  <c r="F481" i="4" s="1"/>
  <c r="F480" i="4"/>
  <c r="F479" i="4"/>
  <c r="F478" i="4"/>
  <c r="E478" i="4"/>
  <c r="D478" i="4"/>
  <c r="F477" i="4"/>
  <c r="F476" i="4"/>
  <c r="F475" i="4"/>
  <c r="F474" i="4"/>
  <c r="E473" i="4"/>
  <c r="D473" i="4"/>
  <c r="F473" i="4" s="1"/>
  <c r="E472" i="4"/>
  <c r="F471" i="4"/>
  <c r="F470" i="4"/>
  <c r="F469" i="4"/>
  <c r="E469" i="4"/>
  <c r="D469" i="4"/>
  <c r="F468" i="4"/>
  <c r="F467" i="4"/>
  <c r="F466" i="4"/>
  <c r="E466" i="4"/>
  <c r="D466" i="4"/>
  <c r="F465" i="4"/>
  <c r="F464" i="4"/>
  <c r="E463" i="4"/>
  <c r="D463" i="4"/>
  <c r="F463" i="4" s="1"/>
  <c r="F462" i="4"/>
  <c r="F461" i="4"/>
  <c r="E460" i="4"/>
  <c r="E459" i="4" s="1"/>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F418" i="4"/>
  <c r="E418" i="4"/>
  <c r="D418" i="4"/>
  <c r="F417" i="4"/>
  <c r="E417" i="4"/>
  <c r="D417" i="4"/>
  <c r="E416" i="4"/>
  <c r="D416" i="4"/>
  <c r="D644" i="4" s="1"/>
  <c r="F644"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F268" i="4" s="1"/>
  <c r="D268" i="4"/>
  <c r="F267" i="4"/>
  <c r="F266" i="4"/>
  <c r="F265" i="4"/>
  <c r="E264" i="4"/>
  <c r="D264" i="4"/>
  <c r="F264" i="4" s="1"/>
  <c r="D263"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E240" i="4"/>
  <c r="D240" i="4"/>
  <c r="D224" i="4" s="1"/>
  <c r="F239" i="4"/>
  <c r="F238" i="4"/>
  <c r="F237" i="4"/>
  <c r="E236" i="4"/>
  <c r="D236" i="4"/>
  <c r="F236" i="4" s="1"/>
  <c r="F235" i="4"/>
  <c r="F234" i="4"/>
  <c r="F233" i="4"/>
  <c r="F232" i="4"/>
  <c r="F231" i="4"/>
  <c r="E231" i="4"/>
  <c r="D231" i="4"/>
  <c r="F230" i="4"/>
  <c r="F229" i="4"/>
  <c r="E228" i="4"/>
  <c r="E224" i="4" s="1"/>
  <c r="D228" i="4"/>
  <c r="F228" i="4" s="1"/>
  <c r="F227" i="4"/>
  <c r="F226" i="4"/>
  <c r="F225" i="4"/>
  <c r="E225" i="4"/>
  <c r="D225"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E196" i="4" s="1"/>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D163"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E140" i="4"/>
  <c r="F140" i="4" s="1"/>
  <c r="D140" i="4"/>
  <c r="D139" i="4"/>
  <c r="F138" i="4"/>
  <c r="F137" i="4"/>
  <c r="F136" i="4"/>
  <c r="F135" i="4"/>
  <c r="E134" i="4"/>
  <c r="E133" i="4" s="1"/>
  <c r="D134" i="4"/>
  <c r="D133" i="4" s="1"/>
  <c r="C129" i="1" s="1"/>
  <c r="F132" i="4"/>
  <c r="F131" i="4"/>
  <c r="F130" i="4"/>
  <c r="F129" i="4"/>
  <c r="F128" i="4"/>
  <c r="E128" i="4"/>
  <c r="D128" i="4"/>
  <c r="F127" i="4"/>
  <c r="F126" i="4"/>
  <c r="E125" i="4"/>
  <c r="D125" i="4"/>
  <c r="D124" i="4" s="1"/>
  <c r="F124" i="4"/>
  <c r="E124" i="4"/>
  <c r="F123" i="4"/>
  <c r="F122" i="4"/>
  <c r="F121" i="4"/>
  <c r="E120" i="4"/>
  <c r="D120" i="4"/>
  <c r="F120" i="4" s="1"/>
  <c r="F119" i="4"/>
  <c r="F118" i="4"/>
  <c r="F117" i="4"/>
  <c r="F116" i="4"/>
  <c r="F115" i="4"/>
  <c r="F114" i="4"/>
  <c r="F113" i="4"/>
  <c r="E112" i="4"/>
  <c r="F112" i="4" s="1"/>
  <c r="D112" i="4"/>
  <c r="F111" i="4"/>
  <c r="F110" i="4"/>
  <c r="F109" i="4"/>
  <c r="F108" i="4"/>
  <c r="E107" i="4"/>
  <c r="D107" i="4"/>
  <c r="F107"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E7" i="4"/>
  <c r="I36" i="3"/>
  <c r="G36" i="3"/>
  <c r="B36" i="3"/>
  <c r="G35" i="3"/>
  <c r="B35" i="3"/>
  <c r="G34" i="3"/>
  <c r="B34" i="3"/>
  <c r="I33" i="3"/>
  <c r="G33" i="3"/>
  <c r="B33" i="3"/>
  <c r="I32" i="3"/>
  <c r="H32" i="3"/>
  <c r="G32" i="3"/>
  <c r="B32" i="3"/>
  <c r="I31" i="3"/>
  <c r="G31" i="3"/>
  <c r="B31" i="3"/>
  <c r="H30" i="3"/>
  <c r="G30" i="3"/>
  <c r="B30" i="3"/>
  <c r="G29" i="3"/>
  <c r="B29" i="3"/>
  <c r="G28" i="3"/>
  <c r="B28" i="3"/>
  <c r="I27"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H1576" i="1"/>
  <c r="G1576" i="1"/>
  <c r="C1576" i="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G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C1523" i="1"/>
  <c r="H1523" i="1" s="1"/>
  <c r="C1522" i="1"/>
  <c r="H1521" i="1"/>
  <c r="C1521" i="1"/>
  <c r="G1521" i="1" s="1"/>
  <c r="H1520" i="1"/>
  <c r="G1520" i="1"/>
  <c r="C1520" i="1"/>
  <c r="C1519" i="1"/>
  <c r="H1519" i="1" s="1"/>
  <c r="H1516" i="1"/>
  <c r="G1516" i="1"/>
  <c r="C1516" i="1"/>
  <c r="C1515" i="1"/>
  <c r="H1515" i="1" s="1"/>
  <c r="C1514" i="1"/>
  <c r="H1513" i="1"/>
  <c r="C1513" i="1"/>
  <c r="G1513" i="1" s="1"/>
  <c r="H1512" i="1"/>
  <c r="G1512" i="1"/>
  <c r="C1512" i="1"/>
  <c r="C1511" i="1"/>
  <c r="H1511" i="1" s="1"/>
  <c r="C1510" i="1"/>
  <c r="H1509" i="1"/>
  <c r="C1509" i="1"/>
  <c r="G1509" i="1" s="1"/>
  <c r="H1508" i="1"/>
  <c r="G1508" i="1"/>
  <c r="C1508" i="1"/>
  <c r="C1507" i="1"/>
  <c r="H1507" i="1" s="1"/>
  <c r="C1506" i="1"/>
  <c r="H1505" i="1"/>
  <c r="C1505" i="1"/>
  <c r="G1505" i="1" s="1"/>
  <c r="H1504" i="1"/>
  <c r="G1504" i="1"/>
  <c r="C1504" i="1"/>
  <c r="C1503" i="1"/>
  <c r="H1503" i="1" s="1"/>
  <c r="C1502" i="1"/>
  <c r="H1500" i="1"/>
  <c r="G1500" i="1"/>
  <c r="C1500" i="1"/>
  <c r="C1498" i="1"/>
  <c r="H1497" i="1"/>
  <c r="C1497" i="1"/>
  <c r="G1497" i="1" s="1"/>
  <c r="H1496" i="1"/>
  <c r="G1496" i="1"/>
  <c r="C1496" i="1"/>
  <c r="C1495" i="1"/>
  <c r="C1494" i="1"/>
  <c r="H1493" i="1"/>
  <c r="C1493" i="1"/>
  <c r="G1493" i="1" s="1"/>
  <c r="H1492" i="1"/>
  <c r="G1492" i="1"/>
  <c r="C1492" i="1"/>
  <c r="C1491" i="1"/>
  <c r="C1490" i="1"/>
  <c r="H1489" i="1"/>
  <c r="C1489" i="1"/>
  <c r="G1489" i="1" s="1"/>
  <c r="H1488" i="1"/>
  <c r="G1488" i="1"/>
  <c r="C1488" i="1"/>
  <c r="C1487" i="1"/>
  <c r="C1486" i="1"/>
  <c r="H1485" i="1"/>
  <c r="C1485" i="1"/>
  <c r="G1485" i="1" s="1"/>
  <c r="H1484" i="1"/>
  <c r="G1484" i="1"/>
  <c r="C1484" i="1"/>
  <c r="C1483" i="1"/>
  <c r="C1482" i="1"/>
  <c r="H1480" i="1"/>
  <c r="G1480" i="1"/>
  <c r="C1480" i="1"/>
  <c r="D1479" i="1"/>
  <c r="C1479" i="1"/>
  <c r="J1478" i="1"/>
  <c r="D1478" i="1"/>
  <c r="C1478" i="1"/>
  <c r="D1477" i="1"/>
  <c r="C1477" i="1"/>
  <c r="J1476" i="1"/>
  <c r="D1476" i="1"/>
  <c r="C1476" i="1"/>
  <c r="G1475" i="1"/>
  <c r="D1475" i="1"/>
  <c r="H1475" i="1" s="1"/>
  <c r="C1475" i="1"/>
  <c r="D1474" i="1"/>
  <c r="C1474" i="1"/>
  <c r="J1473" i="1"/>
  <c r="G1473" i="1"/>
  <c r="I1473" i="1" s="1"/>
  <c r="D1473" i="1"/>
  <c r="H1473" i="1" s="1"/>
  <c r="C1473" i="1"/>
  <c r="D1472" i="1"/>
  <c r="C1472" i="1"/>
  <c r="J1471" i="1"/>
  <c r="G1471" i="1"/>
  <c r="I1471" i="1" s="1"/>
  <c r="D1471" i="1"/>
  <c r="H1471" i="1" s="1"/>
  <c r="C1471" i="1"/>
  <c r="D1470" i="1"/>
  <c r="D1469" i="1"/>
  <c r="H1468" i="1"/>
  <c r="D1468" i="1"/>
  <c r="C1468" i="1"/>
  <c r="J1467" i="1"/>
  <c r="G1467" i="1"/>
  <c r="I1467" i="1" s="1"/>
  <c r="D1467" i="1"/>
  <c r="H1467" i="1" s="1"/>
  <c r="C1467" i="1"/>
  <c r="D1466" i="1"/>
  <c r="C1466" i="1"/>
  <c r="J1466" i="1" s="1"/>
  <c r="J1465" i="1"/>
  <c r="G1465" i="1"/>
  <c r="I1465" i="1" s="1"/>
  <c r="D1465" i="1"/>
  <c r="H1465" i="1" s="1"/>
  <c r="C1465" i="1"/>
  <c r="H1464" i="1"/>
  <c r="D1464" i="1"/>
  <c r="C1464" i="1"/>
  <c r="J1463" i="1"/>
  <c r="H1463" i="1"/>
  <c r="G1463" i="1"/>
  <c r="D1463" i="1"/>
  <c r="C1463" i="1"/>
  <c r="J1462" i="1"/>
  <c r="D1462" i="1"/>
  <c r="C1462" i="1"/>
  <c r="H1461" i="1"/>
  <c r="D1461" i="1"/>
  <c r="C1461" i="1"/>
  <c r="G1461" i="1" s="1"/>
  <c r="J1460" i="1"/>
  <c r="H1460" i="1"/>
  <c r="D1460" i="1"/>
  <c r="G1460" i="1" s="1"/>
  <c r="C1460" i="1"/>
  <c r="J1459" i="1"/>
  <c r="H1459" i="1"/>
  <c r="D1459" i="1"/>
  <c r="C1459" i="1"/>
  <c r="G1459" i="1" s="1"/>
  <c r="H1458" i="1"/>
  <c r="G1458" i="1"/>
  <c r="I1458" i="1" s="1"/>
  <c r="D1458" i="1"/>
  <c r="J1458" i="1" s="1"/>
  <c r="C1458" i="1"/>
  <c r="D1457" i="1"/>
  <c r="C1457" i="1"/>
  <c r="G1457" i="1" s="1"/>
  <c r="J1456" i="1"/>
  <c r="D1456" i="1"/>
  <c r="G1456" i="1" s="1"/>
  <c r="C1456" i="1"/>
  <c r="J1455" i="1"/>
  <c r="D1455" i="1"/>
  <c r="C1455" i="1"/>
  <c r="G1455" i="1" s="1"/>
  <c r="D1454" i="1"/>
  <c r="C1454" i="1"/>
  <c r="D1453" i="1"/>
  <c r="C1453" i="1"/>
  <c r="G1453" i="1" s="1"/>
  <c r="D1452" i="1"/>
  <c r="C1452" i="1"/>
  <c r="G1452" i="1" s="1"/>
  <c r="D1451" i="1"/>
  <c r="J1451" i="1" s="1"/>
  <c r="C1451" i="1"/>
  <c r="H1450" i="1"/>
  <c r="I1450" i="1" s="1"/>
  <c r="D1450" i="1"/>
  <c r="C1450" i="1"/>
  <c r="G1450" i="1" s="1"/>
  <c r="J1449" i="1"/>
  <c r="H1449" i="1"/>
  <c r="D1449" i="1"/>
  <c r="G1449" i="1" s="1"/>
  <c r="I1449" i="1" s="1"/>
  <c r="C1449" i="1"/>
  <c r="J1448" i="1"/>
  <c r="D1448" i="1"/>
  <c r="C1448" i="1"/>
  <c r="G1448" i="1" s="1"/>
  <c r="D1447" i="1"/>
  <c r="J1447" i="1" s="1"/>
  <c r="C1447" i="1"/>
  <c r="H1446" i="1"/>
  <c r="I1446" i="1" s="1"/>
  <c r="D1446" i="1"/>
  <c r="C1446" i="1"/>
  <c r="G1446" i="1" s="1"/>
  <c r="J1445" i="1"/>
  <c r="G1445" i="1"/>
  <c r="D1445" i="1"/>
  <c r="C1445" i="1"/>
  <c r="H1445" i="1" s="1"/>
  <c r="H1444" i="1"/>
  <c r="D1444" i="1"/>
  <c r="C1444" i="1"/>
  <c r="J1444" i="1" s="1"/>
  <c r="D1443" i="1"/>
  <c r="C1443" i="1"/>
  <c r="H1443" i="1" s="1"/>
  <c r="H1442" i="1"/>
  <c r="G1442" i="1"/>
  <c r="I1442" i="1" s="1"/>
  <c r="D1442" i="1"/>
  <c r="C1442" i="1"/>
  <c r="J1442" i="1" s="1"/>
  <c r="G1441" i="1"/>
  <c r="I1441" i="1" s="1"/>
  <c r="D1441" i="1"/>
  <c r="C1441" i="1"/>
  <c r="H1441" i="1" s="1"/>
  <c r="H1440" i="1"/>
  <c r="D1440" i="1"/>
  <c r="C1440" i="1"/>
  <c r="J1440" i="1" s="1"/>
  <c r="D1439" i="1"/>
  <c r="C1439" i="1"/>
  <c r="H1439" i="1" s="1"/>
  <c r="D1438" i="1"/>
  <c r="C1438" i="1"/>
  <c r="H1438" i="1" s="1"/>
  <c r="G1437" i="1"/>
  <c r="D1437" i="1"/>
  <c r="C1437" i="1"/>
  <c r="H1437" i="1" s="1"/>
  <c r="D1434" i="1"/>
  <c r="C1434" i="1"/>
  <c r="H1434" i="1" s="1"/>
  <c r="G1433" i="1"/>
  <c r="D1433" i="1"/>
  <c r="C1433" i="1"/>
  <c r="H1433" i="1" s="1"/>
  <c r="D1432" i="1"/>
  <c r="G1432" i="1" s="1"/>
  <c r="C1432" i="1"/>
  <c r="D1431" i="1"/>
  <c r="C1431" i="1"/>
  <c r="H1431" i="1" s="1"/>
  <c r="D1430" i="1"/>
  <c r="C1430" i="1"/>
  <c r="H1430" i="1" s="1"/>
  <c r="G1429" i="1"/>
  <c r="D1429" i="1"/>
  <c r="C1429" i="1"/>
  <c r="H1429" i="1" s="1"/>
  <c r="D1428" i="1"/>
  <c r="G1428" i="1" s="1"/>
  <c r="C1428" i="1"/>
  <c r="D1427" i="1"/>
  <c r="C1427" i="1"/>
  <c r="H1427" i="1" s="1"/>
  <c r="D1426" i="1"/>
  <c r="C1426" i="1"/>
  <c r="H1426" i="1" s="1"/>
  <c r="G1425" i="1"/>
  <c r="D1425" i="1"/>
  <c r="C1425" i="1"/>
  <c r="H1425" i="1" s="1"/>
  <c r="D1424" i="1"/>
  <c r="G1424" i="1" s="1"/>
  <c r="C1424" i="1"/>
  <c r="D1423" i="1"/>
  <c r="D1422" i="1"/>
  <c r="C1422" i="1"/>
  <c r="H1422" i="1" s="1"/>
  <c r="G1421" i="1"/>
  <c r="D1421" i="1"/>
  <c r="C1421" i="1"/>
  <c r="H1421" i="1" s="1"/>
  <c r="D1420" i="1"/>
  <c r="G1420" i="1" s="1"/>
  <c r="C1420" i="1"/>
  <c r="D1419" i="1"/>
  <c r="C1419" i="1"/>
  <c r="H1419" i="1" s="1"/>
  <c r="D1418" i="1"/>
  <c r="C1418" i="1"/>
  <c r="H1418" i="1" s="1"/>
  <c r="G1417" i="1"/>
  <c r="D1417" i="1"/>
  <c r="C1417" i="1"/>
  <c r="H1417" i="1" s="1"/>
  <c r="D1416" i="1"/>
  <c r="G1416" i="1" s="1"/>
  <c r="C1416" i="1"/>
  <c r="D1415" i="1"/>
  <c r="C1415" i="1"/>
  <c r="H1415" i="1" s="1"/>
  <c r="D1414" i="1"/>
  <c r="C1414" i="1"/>
  <c r="H1414" i="1" s="1"/>
  <c r="G1413" i="1"/>
  <c r="D1413" i="1"/>
  <c r="C1413" i="1"/>
  <c r="H1413" i="1" s="1"/>
  <c r="D1412" i="1"/>
  <c r="G1412" i="1" s="1"/>
  <c r="C1412" i="1"/>
  <c r="D1411" i="1"/>
  <c r="C1411" i="1"/>
  <c r="H1411" i="1" s="1"/>
  <c r="D1410" i="1"/>
  <c r="C1410" i="1"/>
  <c r="H1410" i="1" s="1"/>
  <c r="G1409" i="1"/>
  <c r="D1409" i="1"/>
  <c r="C1409" i="1"/>
  <c r="H1409" i="1" s="1"/>
  <c r="D1408" i="1"/>
  <c r="G1408" i="1" s="1"/>
  <c r="C1408" i="1"/>
  <c r="D1407" i="1"/>
  <c r="C1407" i="1"/>
  <c r="H1407" i="1" s="1"/>
  <c r="D1406" i="1"/>
  <c r="C1406" i="1"/>
  <c r="H1406" i="1" s="1"/>
  <c r="G1405" i="1"/>
  <c r="D1405" i="1"/>
  <c r="C1405" i="1"/>
  <c r="H1405" i="1" s="1"/>
  <c r="D1404" i="1"/>
  <c r="G1404" i="1" s="1"/>
  <c r="C1404" i="1"/>
  <c r="D1403" i="1"/>
  <c r="C1403" i="1"/>
  <c r="H1403" i="1" s="1"/>
  <c r="D1402" i="1"/>
  <c r="C1402" i="1"/>
  <c r="H1402" i="1" s="1"/>
  <c r="G1401" i="1"/>
  <c r="D1401" i="1"/>
  <c r="C1401" i="1"/>
  <c r="H1401" i="1" s="1"/>
  <c r="D1400" i="1"/>
  <c r="G1400" i="1" s="1"/>
  <c r="C1400" i="1"/>
  <c r="D1399" i="1"/>
  <c r="C1399" i="1"/>
  <c r="H1399" i="1" s="1"/>
  <c r="D1398" i="1"/>
  <c r="C1398" i="1"/>
  <c r="H1398" i="1" s="1"/>
  <c r="G1397" i="1"/>
  <c r="D1397" i="1"/>
  <c r="C1397" i="1"/>
  <c r="H1397" i="1" s="1"/>
  <c r="D1396" i="1"/>
  <c r="G1396" i="1" s="1"/>
  <c r="C1396" i="1"/>
  <c r="D1395" i="1"/>
  <c r="C1395" i="1"/>
  <c r="H1395" i="1" s="1"/>
  <c r="D1394" i="1"/>
  <c r="C1394" i="1"/>
  <c r="H1394" i="1" s="1"/>
  <c r="G1393" i="1"/>
  <c r="D1393" i="1"/>
  <c r="C1393" i="1"/>
  <c r="H1393" i="1" s="1"/>
  <c r="D1392" i="1"/>
  <c r="G1392" i="1" s="1"/>
  <c r="C1392" i="1"/>
  <c r="D1391" i="1"/>
  <c r="C1391" i="1"/>
  <c r="H1391" i="1" s="1"/>
  <c r="D1390" i="1"/>
  <c r="C1390" i="1"/>
  <c r="H1390" i="1" s="1"/>
  <c r="G1389" i="1"/>
  <c r="D1389" i="1"/>
  <c r="C1389" i="1"/>
  <c r="H1389" i="1" s="1"/>
  <c r="D1388" i="1"/>
  <c r="G1388" i="1" s="1"/>
  <c r="C1388" i="1"/>
  <c r="D1387" i="1"/>
  <c r="C1387" i="1"/>
  <c r="H1387" i="1" s="1"/>
  <c r="D1386" i="1"/>
  <c r="C1386" i="1"/>
  <c r="H1386" i="1" s="1"/>
  <c r="G1385" i="1"/>
  <c r="D1385" i="1"/>
  <c r="C1385" i="1"/>
  <c r="H1385" i="1" s="1"/>
  <c r="D1384" i="1"/>
  <c r="G1384" i="1" s="1"/>
  <c r="C1384" i="1"/>
  <c r="D1383" i="1"/>
  <c r="D1382" i="1"/>
  <c r="C1382" i="1"/>
  <c r="H1382" i="1" s="1"/>
  <c r="G1381" i="1"/>
  <c r="D1381" i="1"/>
  <c r="C1381" i="1"/>
  <c r="H1381" i="1" s="1"/>
  <c r="D1380" i="1"/>
  <c r="G1380" i="1" s="1"/>
  <c r="C1380" i="1"/>
  <c r="D1379" i="1"/>
  <c r="C1379" i="1"/>
  <c r="H1379" i="1" s="1"/>
  <c r="D1378" i="1"/>
  <c r="C1378" i="1"/>
  <c r="H1378" i="1" s="1"/>
  <c r="G1377" i="1"/>
  <c r="D1377" i="1"/>
  <c r="C1377" i="1"/>
  <c r="H1377" i="1" s="1"/>
  <c r="D1376" i="1"/>
  <c r="G1376" i="1" s="1"/>
  <c r="C1376" i="1"/>
  <c r="D1375" i="1"/>
  <c r="C1375" i="1"/>
  <c r="H1375" i="1" s="1"/>
  <c r="D1374" i="1"/>
  <c r="C1374" i="1"/>
  <c r="H1374" i="1" s="1"/>
  <c r="G1373" i="1"/>
  <c r="D1373" i="1"/>
  <c r="C1373" i="1"/>
  <c r="H1373" i="1" s="1"/>
  <c r="D1372" i="1"/>
  <c r="G1372" i="1" s="1"/>
  <c r="C1372" i="1"/>
  <c r="D1371" i="1"/>
  <c r="C1371" i="1"/>
  <c r="H1371" i="1" s="1"/>
  <c r="D1370" i="1"/>
  <c r="C1370" i="1"/>
  <c r="H1370" i="1" s="1"/>
  <c r="G1369" i="1"/>
  <c r="D1369" i="1"/>
  <c r="C1369" i="1"/>
  <c r="H1369" i="1" s="1"/>
  <c r="D1368" i="1"/>
  <c r="G1368" i="1" s="1"/>
  <c r="C1368" i="1"/>
  <c r="D1367" i="1"/>
  <c r="C1367" i="1"/>
  <c r="H1367" i="1" s="1"/>
  <c r="D1366" i="1"/>
  <c r="C1366" i="1"/>
  <c r="H1366" i="1" s="1"/>
  <c r="G1365" i="1"/>
  <c r="D1365" i="1"/>
  <c r="C1365" i="1"/>
  <c r="H1365" i="1" s="1"/>
  <c r="D1364" i="1"/>
  <c r="G1364" i="1" s="1"/>
  <c r="C1364" i="1"/>
  <c r="D1363" i="1"/>
  <c r="C1363" i="1"/>
  <c r="H1363" i="1" s="1"/>
  <c r="D1362" i="1"/>
  <c r="C1362" i="1"/>
  <c r="H1362" i="1" s="1"/>
  <c r="G1361" i="1"/>
  <c r="D1361" i="1"/>
  <c r="C1361" i="1"/>
  <c r="H1361" i="1" s="1"/>
  <c r="D1360" i="1"/>
  <c r="G1360" i="1" s="1"/>
  <c r="C1360" i="1"/>
  <c r="D1359" i="1"/>
  <c r="C1359" i="1"/>
  <c r="H1359" i="1" s="1"/>
  <c r="D1358" i="1"/>
  <c r="C1358" i="1"/>
  <c r="H1358" i="1" s="1"/>
  <c r="G1357" i="1"/>
  <c r="D1357" i="1"/>
  <c r="C1357" i="1"/>
  <c r="H1357" i="1" s="1"/>
  <c r="D1356" i="1"/>
  <c r="G1356" i="1" s="1"/>
  <c r="C1356" i="1"/>
  <c r="D1355" i="1"/>
  <c r="C1355" i="1"/>
  <c r="H1355" i="1" s="1"/>
  <c r="D1354" i="1"/>
  <c r="C1354" i="1"/>
  <c r="H1354" i="1" s="1"/>
  <c r="G1353" i="1"/>
  <c r="D1353" i="1"/>
  <c r="C1353" i="1"/>
  <c r="H1353" i="1" s="1"/>
  <c r="D1352" i="1"/>
  <c r="G1352" i="1" s="1"/>
  <c r="C1352" i="1"/>
  <c r="D1351" i="1"/>
  <c r="C1351" i="1"/>
  <c r="H1351" i="1" s="1"/>
  <c r="D1350" i="1"/>
  <c r="C1350" i="1"/>
  <c r="H1350" i="1" s="1"/>
  <c r="G1349" i="1"/>
  <c r="D1349" i="1"/>
  <c r="C1349" i="1"/>
  <c r="H1349" i="1" s="1"/>
  <c r="D1348" i="1"/>
  <c r="G1348" i="1" s="1"/>
  <c r="C1348" i="1"/>
  <c r="D1347" i="1"/>
  <c r="C1347" i="1"/>
  <c r="H1347" i="1" s="1"/>
  <c r="D1346" i="1"/>
  <c r="C1346" i="1"/>
  <c r="H1346" i="1" s="1"/>
  <c r="G1345" i="1"/>
  <c r="D1345" i="1"/>
  <c r="C1345" i="1"/>
  <c r="H1345" i="1" s="1"/>
  <c r="D1344" i="1"/>
  <c r="G1344" i="1" s="1"/>
  <c r="C1344" i="1"/>
  <c r="D1343" i="1"/>
  <c r="C1343" i="1"/>
  <c r="H1343" i="1" s="1"/>
  <c r="D1342" i="1"/>
  <c r="C1342" i="1"/>
  <c r="H1342" i="1" s="1"/>
  <c r="G1341" i="1"/>
  <c r="D1341" i="1"/>
  <c r="C1341" i="1"/>
  <c r="H1341" i="1" s="1"/>
  <c r="D1340" i="1"/>
  <c r="G1340" i="1" s="1"/>
  <c r="C1340" i="1"/>
  <c r="D1339" i="1"/>
  <c r="C1339" i="1"/>
  <c r="H1339" i="1" s="1"/>
  <c r="D1338" i="1"/>
  <c r="C1338" i="1"/>
  <c r="H1338" i="1" s="1"/>
  <c r="G1337" i="1"/>
  <c r="D1337" i="1"/>
  <c r="C1337" i="1"/>
  <c r="H1337" i="1" s="1"/>
  <c r="D1336" i="1"/>
  <c r="G1336" i="1" s="1"/>
  <c r="C1336" i="1"/>
  <c r="D1335" i="1"/>
  <c r="C1335" i="1"/>
  <c r="H1335" i="1" s="1"/>
  <c r="D1334" i="1"/>
  <c r="C1334" i="1"/>
  <c r="H1334" i="1" s="1"/>
  <c r="G1333" i="1"/>
  <c r="D1333" i="1"/>
  <c r="C1333" i="1"/>
  <c r="H1333" i="1" s="1"/>
  <c r="D1332" i="1"/>
  <c r="G1332" i="1" s="1"/>
  <c r="C1332" i="1"/>
  <c r="D1331" i="1"/>
  <c r="C1331" i="1"/>
  <c r="H1331" i="1" s="1"/>
  <c r="D1330" i="1"/>
  <c r="C1330" i="1"/>
  <c r="H1330" i="1" s="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C1235" i="1"/>
  <c r="H1234" i="1"/>
  <c r="G1234" i="1"/>
  <c r="D1234" i="1"/>
  <c r="C1234" i="1"/>
  <c r="H1233" i="1"/>
  <c r="G1233" i="1"/>
  <c r="D1233" i="1"/>
  <c r="C1233" i="1"/>
  <c r="D1232" i="1"/>
  <c r="H1232" i="1" s="1"/>
  <c r="C1232" i="1"/>
  <c r="H1231" i="1"/>
  <c r="G1231" i="1"/>
  <c r="D1231" i="1"/>
  <c r="C1231" i="1"/>
  <c r="H1230" i="1"/>
  <c r="D1230" i="1"/>
  <c r="C1230" i="1"/>
  <c r="G1230" i="1" s="1"/>
  <c r="H1229" i="1"/>
  <c r="G1229" i="1"/>
  <c r="D1229" i="1"/>
  <c r="C1229" i="1"/>
  <c r="H1228" i="1"/>
  <c r="G1228" i="1"/>
  <c r="D1228" i="1"/>
  <c r="C1228" i="1"/>
  <c r="D1227" i="1"/>
  <c r="D1226" i="1"/>
  <c r="C1226" i="1"/>
  <c r="H1225" i="1"/>
  <c r="G1225" i="1"/>
  <c r="D1225" i="1"/>
  <c r="C1225" i="1"/>
  <c r="H1224" i="1"/>
  <c r="G1224" i="1"/>
  <c r="D1224" i="1"/>
  <c r="C1224"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C638" i="1"/>
  <c r="D632" i="1"/>
  <c r="C632" i="1"/>
  <c r="D631" i="1"/>
  <c r="G631" i="1" s="1"/>
  <c r="C631" i="1"/>
  <c r="H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D238" i="1"/>
  <c r="C238" i="1"/>
  <c r="G238" i="1" s="1"/>
  <c r="D237" i="1"/>
  <c r="H237" i="1" s="1"/>
  <c r="C237" i="1"/>
  <c r="D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D132" i="1"/>
  <c r="G132" i="1" s="1"/>
  <c r="C132" i="1"/>
  <c r="H131" i="1"/>
  <c r="D131" i="1"/>
  <c r="C131" i="1"/>
  <c r="G131" i="1" s="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232" i="1" l="1"/>
  <c r="E237" i="5"/>
  <c r="I23" i="3" s="1"/>
  <c r="H1223" i="1"/>
  <c r="E273" i="9"/>
  <c r="B273" i="9" s="1"/>
  <c r="H638" i="1"/>
  <c r="E286" i="9"/>
  <c r="B286" i="9" s="1"/>
  <c r="E33" i="9"/>
  <c r="B33" i="9" s="1"/>
  <c r="E27" i="9"/>
  <c r="B27" i="9" s="1"/>
  <c r="F215" i="9"/>
  <c r="B215" i="9" s="1"/>
  <c r="C1227" i="1"/>
  <c r="C1222" i="1"/>
  <c r="H1222" i="1" s="1"/>
  <c r="H1226" i="1"/>
  <c r="G1222" i="1"/>
  <c r="G1223" i="1"/>
  <c r="G1226" i="1"/>
  <c r="H632" i="1"/>
  <c r="G632" i="1"/>
  <c r="G638" i="1"/>
  <c r="G237" i="1"/>
  <c r="F224" i="4"/>
  <c r="C220" i="1"/>
  <c r="C236" i="1"/>
  <c r="F240" i="4"/>
  <c r="D130" i="1"/>
  <c r="G129" i="1"/>
  <c r="H129" i="1"/>
  <c r="C130" i="1"/>
  <c r="E32" i="9"/>
  <c r="B32" i="9" s="1"/>
  <c r="E301" i="9"/>
  <c r="B301" i="9" s="1"/>
  <c r="E294" i="9"/>
  <c r="B294" i="9" s="1"/>
  <c r="E298" i="9"/>
  <c r="B298" i="9" s="1"/>
  <c r="G1104" i="1"/>
  <c r="H1104" i="1"/>
  <c r="J1443" i="1"/>
  <c r="H1498" i="1"/>
  <c r="G1498" i="1"/>
  <c r="H29" i="3"/>
  <c r="G1447" i="1"/>
  <c r="G1451" i="1"/>
  <c r="J1457" i="1"/>
  <c r="G1462" i="1"/>
  <c r="H1462" i="1"/>
  <c r="G1472" i="1"/>
  <c r="J1472" i="1"/>
  <c r="G1474" i="1"/>
  <c r="J1474" i="1"/>
  <c r="H1476" i="1"/>
  <c r="G1476" i="1"/>
  <c r="I1476" i="1" s="1"/>
  <c r="G1479" i="1"/>
  <c r="J1479" i="1"/>
  <c r="H1479" i="1"/>
  <c r="H1483" i="1"/>
  <c r="G1483" i="1"/>
  <c r="H1494" i="1"/>
  <c r="G1494" i="1"/>
  <c r="H1502" i="1"/>
  <c r="G1502" i="1"/>
  <c r="H1506" i="1"/>
  <c r="G1506" i="1"/>
  <c r="H1510" i="1"/>
  <c r="G1510" i="1"/>
  <c r="H1514" i="1"/>
  <c r="G1514" i="1"/>
  <c r="G1519" i="1"/>
  <c r="G1523" i="1"/>
  <c r="H1526" i="1"/>
  <c r="G1526" i="1"/>
  <c r="H1530" i="1"/>
  <c r="G1530" i="1"/>
  <c r="H1534" i="1"/>
  <c r="G1534" i="1"/>
  <c r="H1538" i="1"/>
  <c r="G1538" i="1"/>
  <c r="H1543" i="1"/>
  <c r="G1543" i="1"/>
  <c r="H1559" i="1"/>
  <c r="G1559" i="1"/>
  <c r="H1562" i="1"/>
  <c r="G1562" i="1"/>
  <c r="H1566" i="1"/>
  <c r="G1566" i="1"/>
  <c r="H1570" i="1"/>
  <c r="G1570" i="1"/>
  <c r="H1574" i="1"/>
  <c r="G1574" i="1"/>
  <c r="H1578" i="1"/>
  <c r="G1578" i="1"/>
  <c r="F455" i="4"/>
  <c r="D421" i="4"/>
  <c r="F43" i="6"/>
  <c r="D35" i="6"/>
  <c r="F94" i="6"/>
  <c r="D89" i="6"/>
  <c r="J1439" i="1"/>
  <c r="I1452" i="1"/>
  <c r="H1482" i="1"/>
  <c r="G1482" i="1"/>
  <c r="H1487" i="1"/>
  <c r="G1487" i="1"/>
  <c r="H1547" i="1"/>
  <c r="G1547" i="1"/>
  <c r="E7" i="5"/>
  <c r="G1331" i="1"/>
  <c r="G1335" i="1"/>
  <c r="G1339" i="1"/>
  <c r="G1343" i="1"/>
  <c r="G1347" i="1"/>
  <c r="G1351" i="1"/>
  <c r="G1355" i="1"/>
  <c r="G1359" i="1"/>
  <c r="G1363" i="1"/>
  <c r="G1367" i="1"/>
  <c r="G1371" i="1"/>
  <c r="G1375" i="1"/>
  <c r="G1379" i="1"/>
  <c r="G1387" i="1"/>
  <c r="G1391" i="1"/>
  <c r="G1395" i="1"/>
  <c r="G1399" i="1"/>
  <c r="G1403" i="1"/>
  <c r="G1407" i="1"/>
  <c r="G1411" i="1"/>
  <c r="G1415" i="1"/>
  <c r="G1419" i="1"/>
  <c r="G1427" i="1"/>
  <c r="G1431" i="1"/>
  <c r="G1439" i="1"/>
  <c r="I1439" i="1" s="1"/>
  <c r="J1441" i="1"/>
  <c r="G1443" i="1"/>
  <c r="I1443" i="1" s="1"/>
  <c r="J1446" i="1"/>
  <c r="H1447" i="1"/>
  <c r="H1448" i="1"/>
  <c r="I1448" i="1" s="1"/>
  <c r="J1450" i="1"/>
  <c r="H1451" i="1"/>
  <c r="H1452" i="1"/>
  <c r="H1453" i="1"/>
  <c r="I1459" i="1"/>
  <c r="G1466" i="1"/>
  <c r="H1466" i="1"/>
  <c r="G1468" i="1"/>
  <c r="I1468" i="1" s="1"/>
  <c r="J1468" i="1"/>
  <c r="H1490" i="1"/>
  <c r="G1490" i="1"/>
  <c r="H1495" i="1"/>
  <c r="G1495" i="1"/>
  <c r="G1524" i="1"/>
  <c r="H1555" i="1"/>
  <c r="G1555" i="1"/>
  <c r="G1560" i="1"/>
  <c r="F237" i="5"/>
  <c r="H23" i="3"/>
  <c r="D986" i="1"/>
  <c r="D1112" i="1"/>
  <c r="G1330" i="1"/>
  <c r="H1332" i="1"/>
  <c r="G1334" i="1"/>
  <c r="H1336" i="1"/>
  <c r="G1338" i="1"/>
  <c r="H1340" i="1"/>
  <c r="G1342" i="1"/>
  <c r="H1344" i="1"/>
  <c r="G1346" i="1"/>
  <c r="H1348" i="1"/>
  <c r="G1350" i="1"/>
  <c r="H1352" i="1"/>
  <c r="G1354" i="1"/>
  <c r="H1356" i="1"/>
  <c r="G1358" i="1"/>
  <c r="H1360" i="1"/>
  <c r="G1362" i="1"/>
  <c r="H1364" i="1"/>
  <c r="G1366" i="1"/>
  <c r="H1368" i="1"/>
  <c r="G1370" i="1"/>
  <c r="H1372" i="1"/>
  <c r="G1374" i="1"/>
  <c r="H1376" i="1"/>
  <c r="G1378" i="1"/>
  <c r="H1380" i="1"/>
  <c r="G1382" i="1"/>
  <c r="H1384" i="1"/>
  <c r="G1386" i="1"/>
  <c r="H1388" i="1"/>
  <c r="G1390" i="1"/>
  <c r="H1392" i="1"/>
  <c r="G1394" i="1"/>
  <c r="H1396" i="1"/>
  <c r="G1398" i="1"/>
  <c r="H1400" i="1"/>
  <c r="G1402" i="1"/>
  <c r="H1404" i="1"/>
  <c r="G1406" i="1"/>
  <c r="H1408" i="1"/>
  <c r="G1410" i="1"/>
  <c r="H1412" i="1"/>
  <c r="G1414" i="1"/>
  <c r="H1416" i="1"/>
  <c r="G1418" i="1"/>
  <c r="H1420" i="1"/>
  <c r="G1422" i="1"/>
  <c r="H1424" i="1"/>
  <c r="G1426" i="1"/>
  <c r="H1428" i="1"/>
  <c r="G1430" i="1"/>
  <c r="H1432" i="1"/>
  <c r="G1434" i="1"/>
  <c r="C1436" i="1"/>
  <c r="G1438" i="1"/>
  <c r="G1440" i="1"/>
  <c r="I1440" i="1" s="1"/>
  <c r="G1444" i="1"/>
  <c r="I1444" i="1" s="1"/>
  <c r="J1452" i="1"/>
  <c r="G1454" i="1"/>
  <c r="H1454" i="1"/>
  <c r="H1455" i="1"/>
  <c r="I1455" i="1" s="1"/>
  <c r="H1456" i="1"/>
  <c r="I1456" i="1" s="1"/>
  <c r="H1457" i="1"/>
  <c r="I1457" i="1" s="1"/>
  <c r="I1460" i="1"/>
  <c r="I1463" i="1"/>
  <c r="H1472" i="1"/>
  <c r="H1474" i="1"/>
  <c r="G1477" i="1"/>
  <c r="I1477" i="1" s="1"/>
  <c r="J1477" i="1"/>
  <c r="H1477" i="1"/>
  <c r="H1478" i="1"/>
  <c r="G1478" i="1"/>
  <c r="I1478" i="1" s="1"/>
  <c r="H1486" i="1"/>
  <c r="G1486" i="1"/>
  <c r="H1491" i="1"/>
  <c r="G1491" i="1"/>
  <c r="G1503" i="1"/>
  <c r="G1507" i="1"/>
  <c r="G1511" i="1"/>
  <c r="G1515" i="1"/>
  <c r="H1551" i="1"/>
  <c r="G1551" i="1"/>
  <c r="G1464" i="1"/>
  <c r="I1464" i="1" s="1"/>
  <c r="J1464" i="1"/>
  <c r="H1522" i="1"/>
  <c r="G1522" i="1"/>
  <c r="E50" i="4"/>
  <c r="D46" i="1" s="1"/>
  <c r="F133" i="4"/>
  <c r="F152" i="4"/>
  <c r="F312" i="4"/>
  <c r="D311" i="4"/>
  <c r="F364" i="4"/>
  <c r="D363" i="4"/>
  <c r="F460" i="4"/>
  <c r="D459" i="4"/>
  <c r="D515" i="4"/>
  <c r="E567" i="4"/>
  <c r="D561" i="1" s="1"/>
  <c r="F593" i="4"/>
  <c r="D24" i="8"/>
  <c r="C1499" i="1" s="1"/>
  <c r="C1501" i="1"/>
  <c r="D50" i="4"/>
  <c r="F164" i="4"/>
  <c r="E163" i="4"/>
  <c r="D159" i="1" s="1"/>
  <c r="D196" i="4"/>
  <c r="F197" i="4"/>
  <c r="E298" i="4"/>
  <c r="E311" i="4"/>
  <c r="D306" i="1" s="1"/>
  <c r="E350" i="4"/>
  <c r="E363" i="4"/>
  <c r="D358" i="1" s="1"/>
  <c r="F130" i="6"/>
  <c r="D129" i="6"/>
  <c r="D141" i="6"/>
  <c r="D38" i="7"/>
  <c r="C1470" i="1"/>
  <c r="D42" i="8"/>
  <c r="G313" i="9" s="1"/>
  <c r="E313" i="9" s="1"/>
  <c r="C1481" i="1"/>
  <c r="H1542" i="1"/>
  <c r="G1542" i="1"/>
  <c r="H1546" i="1"/>
  <c r="G1546" i="1"/>
  <c r="H1550" i="1"/>
  <c r="G1550" i="1"/>
  <c r="H1554" i="1"/>
  <c r="G1554" i="1"/>
  <c r="H1558" i="1"/>
  <c r="G1558" i="1"/>
  <c r="F263" i="4"/>
  <c r="F485" i="4"/>
  <c r="D484" i="4"/>
  <c r="F529" i="4"/>
  <c r="D68" i="5"/>
  <c r="F69" i="5"/>
  <c r="E118" i="5"/>
  <c r="D1096" i="1" s="1"/>
  <c r="H310" i="9"/>
  <c r="E310" i="9" s="1"/>
  <c r="B310" i="9" s="1"/>
  <c r="E5" i="7"/>
  <c r="D43" i="8"/>
  <c r="D643" i="4"/>
  <c r="E308" i="9"/>
  <c r="B308" i="9" s="1"/>
  <c r="F115" i="6"/>
  <c r="D44" i="4"/>
  <c r="E139" i="4"/>
  <c r="D135" i="1" s="1"/>
  <c r="H21" i="9"/>
  <c r="G21" i="9"/>
  <c r="E21" i="9" s="1"/>
  <c r="E643" i="4"/>
  <c r="D637" i="1" s="1"/>
  <c r="D580" i="4"/>
  <c r="D528" i="4" s="1"/>
  <c r="D12" i="5"/>
  <c r="F70" i="5"/>
  <c r="D176" i="5"/>
  <c r="F177" i="5"/>
  <c r="E206" i="5"/>
  <c r="E176" i="5" s="1"/>
  <c r="E258" i="5"/>
  <c r="D1235" i="1" s="1"/>
  <c r="E5" i="6"/>
  <c r="F36" i="6"/>
  <c r="D106" i="4"/>
  <c r="F125" i="4"/>
  <c r="F134" i="4"/>
  <c r="F202" i="4"/>
  <c r="D215" i="4"/>
  <c r="E263" i="4"/>
  <c r="D259" i="1" s="1"/>
  <c r="D299" i="4"/>
  <c r="D351" i="4"/>
  <c r="F416" i="4"/>
  <c r="D472" i="4"/>
  <c r="E529" i="4"/>
  <c r="F8" i="5"/>
  <c r="F245" i="5"/>
  <c r="E35" i="6"/>
  <c r="G205" i="9"/>
  <c r="E205" i="9" s="1"/>
  <c r="B205" i="9" s="1"/>
  <c r="G165" i="9"/>
  <c r="E165" i="9" s="1"/>
  <c r="B165" i="9" s="1"/>
  <c r="G192" i="9"/>
  <c r="E192" i="9" s="1"/>
  <c r="B39" i="9"/>
  <c r="B43" i="9"/>
  <c r="B47" i="9"/>
  <c r="B51" i="9"/>
  <c r="B55" i="9"/>
  <c r="B59" i="9"/>
  <c r="B63" i="9"/>
  <c r="B67" i="9"/>
  <c r="B71" i="9"/>
  <c r="B75" i="9"/>
  <c r="B79" i="9"/>
  <c r="B87" i="9"/>
  <c r="B95" i="9"/>
  <c r="B103" i="9"/>
  <c r="B111" i="9"/>
  <c r="B119" i="9"/>
  <c r="B127" i="9"/>
  <c r="B133" i="9"/>
  <c r="B140" i="9"/>
  <c r="M213" i="9"/>
  <c r="G279" i="9"/>
  <c r="E279" i="9" s="1"/>
  <c r="B279" i="9" s="1"/>
  <c r="G210" i="9"/>
  <c r="E210" i="9" s="1"/>
  <c r="B210" i="9" s="1"/>
  <c r="G206" i="9"/>
  <c r="E206" i="9" s="1"/>
  <c r="B206" i="9" s="1"/>
  <c r="G202" i="9"/>
  <c r="E202" i="9" s="1"/>
  <c r="B202" i="9" s="1"/>
  <c r="G198" i="9"/>
  <c r="E198" i="9" s="1"/>
  <c r="B198" i="9" s="1"/>
  <c r="G194" i="9"/>
  <c r="E194" i="9" s="1"/>
  <c r="B194" i="9" s="1"/>
  <c r="G189" i="9"/>
  <c r="E189" i="9" s="1"/>
  <c r="B189" i="9" s="1"/>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281" i="9"/>
  <c r="E281" i="9" s="1"/>
  <c r="B281"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H165" i="9"/>
  <c r="G188" i="9"/>
  <c r="E188" i="9" s="1"/>
  <c r="B188" i="9" s="1"/>
  <c r="H166" i="9"/>
  <c r="G162" i="9"/>
  <c r="E162" i="9" s="1"/>
  <c r="B162" i="9" s="1"/>
  <c r="G209" i="9"/>
  <c r="E209" i="9" s="1"/>
  <c r="B209" i="9" s="1"/>
  <c r="G201" i="9"/>
  <c r="E201" i="9" s="1"/>
  <c r="B201" i="9" s="1"/>
  <c r="G193" i="9"/>
  <c r="E193" i="9" s="1"/>
  <c r="B193" i="9" s="1"/>
  <c r="G167" i="9"/>
  <c r="E167" i="9" s="1"/>
  <c r="B167" i="9" s="1"/>
  <c r="G163" i="9"/>
  <c r="E163" i="9" s="1"/>
  <c r="B163" i="9" s="1"/>
  <c r="G164" i="9"/>
  <c r="E164" i="9" s="1"/>
  <c r="B164" i="9" s="1"/>
  <c r="I10" i="9"/>
  <c r="G161" i="9"/>
  <c r="E161" i="9" s="1"/>
  <c r="B161" i="9" s="1"/>
  <c r="E290" i="9"/>
  <c r="B290" i="9" s="1"/>
  <c r="B40" i="9"/>
  <c r="B44" i="9"/>
  <c r="B48" i="9"/>
  <c r="B52" i="9"/>
  <c r="B56" i="9"/>
  <c r="B60" i="9"/>
  <c r="B64" i="9"/>
  <c r="B68" i="9"/>
  <c r="B72" i="9"/>
  <c r="B76" i="9"/>
  <c r="B83" i="9"/>
  <c r="B91" i="9"/>
  <c r="B99" i="9"/>
  <c r="B107" i="9"/>
  <c r="B115" i="9"/>
  <c r="B123" i="9"/>
  <c r="B131" i="9"/>
  <c r="G197" i="9"/>
  <c r="E197" i="9" s="1"/>
  <c r="B197" i="9" s="1"/>
  <c r="L213" i="9"/>
  <c r="F213" i="9" s="1"/>
  <c r="B226" i="9"/>
  <c r="B242" i="9"/>
  <c r="B263" i="9"/>
  <c r="F268" i="9"/>
  <c r="B268" i="9" s="1"/>
  <c r="E136" i="9"/>
  <c r="B136" i="9" s="1"/>
  <c r="F244" i="9"/>
  <c r="B244" i="9" s="1"/>
  <c r="B250" i="9"/>
  <c r="B271" i="9"/>
  <c r="B221" i="9"/>
  <c r="B229" i="9"/>
  <c r="B237" i="9"/>
  <c r="B245" i="9"/>
  <c r="B253" i="9"/>
  <c r="B261" i="9"/>
  <c r="B269" i="9"/>
  <c r="B213" i="9"/>
  <c r="F243" i="9"/>
  <c r="B243" i="9" s="1"/>
  <c r="F251" i="9"/>
  <c r="B251" i="9" s="1"/>
  <c r="F259" i="9"/>
  <c r="B259" i="9" s="1"/>
  <c r="F267" i="9"/>
  <c r="B267" i="9" s="1"/>
  <c r="E287" i="9"/>
  <c r="B287" i="9" s="1"/>
  <c r="B217" i="9"/>
  <c r="B225" i="9"/>
  <c r="B233" i="9"/>
  <c r="B241" i="9"/>
  <c r="B249" i="9"/>
  <c r="B257" i="9"/>
  <c r="B265" i="9"/>
  <c r="E293" i="9"/>
  <c r="B293" i="9" s="1"/>
  <c r="E295" i="9"/>
  <c r="B295" i="9" s="1"/>
  <c r="E299" i="9"/>
  <c r="B299" i="9" s="1"/>
  <c r="E303" i="9"/>
  <c r="B303" i="9" s="1"/>
  <c r="E307" i="9"/>
  <c r="B307" i="9" s="1"/>
  <c r="D1214" i="1" l="1"/>
  <c r="G1214" i="1" s="1"/>
  <c r="G1227" i="1"/>
  <c r="H1227" i="1"/>
  <c r="G236" i="1"/>
  <c r="H236" i="1"/>
  <c r="G220" i="1"/>
  <c r="H220" i="1"/>
  <c r="G130" i="1"/>
  <c r="H130" i="1"/>
  <c r="I22" i="3"/>
  <c r="E175" i="5"/>
  <c r="D1152" i="1" s="1"/>
  <c r="D1153" i="1"/>
  <c r="H19" i="9"/>
  <c r="E19" i="9" s="1"/>
  <c r="B19" i="9" s="1"/>
  <c r="C522" i="1"/>
  <c r="B313" i="9"/>
  <c r="E528" i="4"/>
  <c r="F528" i="4" s="1"/>
  <c r="D523" i="1"/>
  <c r="H28" i="3"/>
  <c r="F141" i="6"/>
  <c r="C1435" i="1"/>
  <c r="F196" i="4"/>
  <c r="C192" i="1"/>
  <c r="H1112" i="1"/>
  <c r="G1112" i="1"/>
  <c r="F472" i="4"/>
  <c r="C466" i="1"/>
  <c r="G259" i="1"/>
  <c r="H259" i="1"/>
  <c r="E141" i="6"/>
  <c r="F5" i="6"/>
  <c r="I24" i="3"/>
  <c r="D1299" i="1"/>
  <c r="H22" i="3"/>
  <c r="D175" i="5"/>
  <c r="F176" i="5"/>
  <c r="C1153" i="1"/>
  <c r="F44" i="4"/>
  <c r="C40" i="1"/>
  <c r="I29" i="3"/>
  <c r="D1436" i="1"/>
  <c r="F129" i="6"/>
  <c r="C1423" i="1"/>
  <c r="G159" i="1"/>
  <c r="H159" i="1"/>
  <c r="G1501" i="1"/>
  <c r="H1501" i="1"/>
  <c r="H561" i="1"/>
  <c r="G561" i="1"/>
  <c r="F363" i="4"/>
  <c r="C358" i="1"/>
  <c r="D6" i="4"/>
  <c r="G986" i="1"/>
  <c r="H986" i="1"/>
  <c r="D151" i="4"/>
  <c r="E6" i="5"/>
  <c r="I20" i="3"/>
  <c r="D985" i="1"/>
  <c r="I1472" i="1"/>
  <c r="G316" i="9"/>
  <c r="E316" i="9" s="1"/>
  <c r="I25" i="3"/>
  <c r="D1329" i="1"/>
  <c r="F580" i="4"/>
  <c r="C574" i="1"/>
  <c r="H135" i="1"/>
  <c r="G135" i="1"/>
  <c r="G1096" i="1"/>
  <c r="H1096" i="1"/>
  <c r="E408" i="4"/>
  <c r="D403" i="1" s="1"/>
  <c r="D345" i="1"/>
  <c r="H25" i="3"/>
  <c r="F35" i="6"/>
  <c r="C1329" i="1"/>
  <c r="E166" i="9"/>
  <c r="B166" i="9" s="1"/>
  <c r="F215" i="4"/>
  <c r="C211" i="1"/>
  <c r="F106" i="4"/>
  <c r="C102" i="1"/>
  <c r="H1235" i="1"/>
  <c r="G1235" i="1"/>
  <c r="B21" i="9"/>
  <c r="H21" i="3"/>
  <c r="C1046" i="1"/>
  <c r="F484" i="4"/>
  <c r="C478" i="1"/>
  <c r="H1470" i="1"/>
  <c r="G1470" i="1"/>
  <c r="E407" i="4"/>
  <c r="D402" i="1" s="1"/>
  <c r="D293" i="1"/>
  <c r="H1499" i="1"/>
  <c r="G1499" i="1"/>
  <c r="F515" i="4"/>
  <c r="C509" i="1"/>
  <c r="E151" i="4"/>
  <c r="H1436" i="1"/>
  <c r="G1436" i="1"/>
  <c r="F163" i="4"/>
  <c r="F89" i="6"/>
  <c r="C1383" i="1"/>
  <c r="F421" i="4"/>
  <c r="D420" i="4"/>
  <c r="C415" i="1"/>
  <c r="I1451" i="1"/>
  <c r="F299" i="4"/>
  <c r="D298" i="4"/>
  <c r="C294" i="1"/>
  <c r="I35" i="3"/>
  <c r="C1518" i="1"/>
  <c r="K1451" i="9"/>
  <c r="G314" i="9"/>
  <c r="E314" i="9" s="1"/>
  <c r="B314" i="9" s="1"/>
  <c r="I34" i="3"/>
  <c r="C1517" i="1"/>
  <c r="E6" i="4"/>
  <c r="B192" i="9"/>
  <c r="F351" i="4"/>
  <c r="D350" i="4"/>
  <c r="C346" i="1"/>
  <c r="H311" i="9"/>
  <c r="E311" i="9" s="1"/>
  <c r="B311" i="9" s="1"/>
  <c r="F206" i="5"/>
  <c r="D1183" i="1"/>
  <c r="F12" i="5"/>
  <c r="C990" i="1"/>
  <c r="F643" i="4"/>
  <c r="C637" i="1"/>
  <c r="D7" i="5"/>
  <c r="G1481" i="1"/>
  <c r="H1481" i="1"/>
  <c r="H31" i="3"/>
  <c r="C1469" i="1"/>
  <c r="F50" i="4"/>
  <c r="C46" i="1"/>
  <c r="E68" i="5"/>
  <c r="F459" i="4"/>
  <c r="C453" i="1"/>
  <c r="F311" i="4"/>
  <c r="C306" i="1"/>
  <c r="F139" i="4"/>
  <c r="I1466" i="1"/>
  <c r="I1479" i="1"/>
  <c r="I1474" i="1"/>
  <c r="I1462" i="1"/>
  <c r="I1447" i="1"/>
  <c r="H1214" i="1" l="1"/>
  <c r="D6" i="5"/>
  <c r="F7" i="5"/>
  <c r="H20" i="3"/>
  <c r="C985" i="1"/>
  <c r="H346" i="1"/>
  <c r="G346" i="1"/>
  <c r="G294" i="1"/>
  <c r="H294" i="1"/>
  <c r="H574" i="1"/>
  <c r="G574" i="1"/>
  <c r="B316" i="9"/>
  <c r="E315" i="9"/>
  <c r="I10" i="3" s="1"/>
  <c r="H278" i="9"/>
  <c r="D984" i="1"/>
  <c r="F6" i="4"/>
  <c r="H16" i="3"/>
  <c r="D412" i="4"/>
  <c r="C2" i="1"/>
  <c r="H306" i="1"/>
  <c r="G306" i="1"/>
  <c r="I21" i="3"/>
  <c r="D1046" i="1"/>
  <c r="G637" i="1"/>
  <c r="H637" i="1"/>
  <c r="G1183" i="1"/>
  <c r="H1183" i="1"/>
  <c r="D408" i="4"/>
  <c r="F350" i="4"/>
  <c r="C345" i="1"/>
  <c r="I16" i="3"/>
  <c r="E412" i="4"/>
  <c r="D2" i="1"/>
  <c r="D407" i="4"/>
  <c r="F298" i="4"/>
  <c r="C293" i="1"/>
  <c r="F420" i="4"/>
  <c r="D635" i="4"/>
  <c r="C414" i="1"/>
  <c r="H509" i="1"/>
  <c r="G509" i="1"/>
  <c r="H478" i="1"/>
  <c r="G478" i="1"/>
  <c r="F68" i="5"/>
  <c r="F151" i="4"/>
  <c r="D289" i="4"/>
  <c r="D290" i="4" s="1"/>
  <c r="H17" i="3"/>
  <c r="C147" i="1"/>
  <c r="G358" i="1"/>
  <c r="H358" i="1"/>
  <c r="H1423" i="1"/>
  <c r="G1423" i="1"/>
  <c r="H40" i="1"/>
  <c r="G40" i="1"/>
  <c r="F175" i="5"/>
  <c r="C1152" i="1"/>
  <c r="G466" i="1"/>
  <c r="H466" i="1"/>
  <c r="H192" i="1"/>
  <c r="G192" i="1"/>
  <c r="E312" i="9"/>
  <c r="D636" i="4"/>
  <c r="H415" i="1"/>
  <c r="G415" i="1"/>
  <c r="E289" i="4"/>
  <c r="E290" i="4" s="1"/>
  <c r="D286" i="1" s="1"/>
  <c r="I17" i="3"/>
  <c r="D147" i="1"/>
  <c r="H46" i="1"/>
  <c r="G46" i="1"/>
  <c r="G1517" i="1"/>
  <c r="H1517" i="1"/>
  <c r="H1518" i="1"/>
  <c r="G1518" i="1"/>
  <c r="H102" i="1"/>
  <c r="G102" i="1"/>
  <c r="I28" i="3"/>
  <c r="D1435" i="1"/>
  <c r="H523" i="1"/>
  <c r="G523" i="1"/>
  <c r="G318" i="9"/>
  <c r="E318" i="9" s="1"/>
  <c r="H1469" i="1"/>
  <c r="G1469" i="1"/>
  <c r="H211" i="1"/>
  <c r="G211" i="1"/>
  <c r="H453" i="1"/>
  <c r="G453" i="1"/>
  <c r="H990" i="1"/>
  <c r="G990" i="1"/>
  <c r="H1383" i="1"/>
  <c r="G1383" i="1"/>
  <c r="H1046" i="1"/>
  <c r="G1046" i="1"/>
  <c r="H1329" i="1"/>
  <c r="G1329" i="1"/>
  <c r="G1153" i="1"/>
  <c r="H1153" i="1"/>
  <c r="G1299" i="1"/>
  <c r="H1299" i="1"/>
  <c r="H9" i="3"/>
  <c r="H1435" i="1"/>
  <c r="G1435" i="1"/>
  <c r="E636" i="4"/>
  <c r="D630" i="1" s="1"/>
  <c r="D522" i="1"/>
  <c r="H522" i="1" s="1"/>
  <c r="E635" i="4"/>
  <c r="D629" i="1" s="1"/>
  <c r="H11" i="3"/>
  <c r="E317" i="9" l="1"/>
  <c r="B318" i="9"/>
  <c r="H1152" i="1"/>
  <c r="G1152" i="1"/>
  <c r="G2" i="1"/>
  <c r="H2" i="1"/>
  <c r="E639" i="4"/>
  <c r="D407" i="1"/>
  <c r="F408" i="4"/>
  <c r="C403" i="1"/>
  <c r="F290" i="4"/>
  <c r="C286" i="1"/>
  <c r="H147" i="1"/>
  <c r="G147" i="1"/>
  <c r="G293" i="1"/>
  <c r="H293" i="1"/>
  <c r="H985" i="1"/>
  <c r="G985" i="1"/>
  <c r="G414" i="1"/>
  <c r="H414" i="1"/>
  <c r="F636" i="4"/>
  <c r="C630" i="1"/>
  <c r="D413" i="4"/>
  <c r="F289" i="4"/>
  <c r="D291" i="4"/>
  <c r="C285" i="1"/>
  <c r="F635" i="4"/>
  <c r="C629" i="1"/>
  <c r="F407" i="4"/>
  <c r="C402" i="1"/>
  <c r="G522" i="1"/>
  <c r="F412" i="4"/>
  <c r="D414" i="4"/>
  <c r="D639" i="4"/>
  <c r="C407" i="1"/>
  <c r="K3" i="9"/>
  <c r="I9" i="3"/>
  <c r="N3" i="9"/>
  <c r="I11" i="3"/>
  <c r="E413" i="4"/>
  <c r="E291" i="4"/>
  <c r="D287" i="1" s="1"/>
  <c r="D285" i="1"/>
  <c r="H345" i="1"/>
  <c r="G345" i="1"/>
  <c r="G278" i="9"/>
  <c r="E278" i="9" s="1"/>
  <c r="G285" i="9"/>
  <c r="E285" i="9" s="1"/>
  <c r="B285" i="9" s="1"/>
  <c r="F6" i="5"/>
  <c r="C984" i="1"/>
  <c r="E277" i="9" l="1"/>
  <c r="B278" i="9"/>
  <c r="F414" i="4"/>
  <c r="C409" i="1"/>
  <c r="F291" i="4"/>
  <c r="C287" i="1"/>
  <c r="D633" i="1"/>
  <c r="G629" i="1"/>
  <c r="H629" i="1"/>
  <c r="G403" i="1"/>
  <c r="H403" i="1"/>
  <c r="H8" i="3"/>
  <c r="H984" i="1"/>
  <c r="G984" i="1"/>
  <c r="E640" i="4"/>
  <c r="E641" i="4" s="1"/>
  <c r="E415" i="4"/>
  <c r="D410" i="1" s="1"/>
  <c r="D408" i="1"/>
  <c r="G407" i="1"/>
  <c r="H407" i="1"/>
  <c r="D415" i="4"/>
  <c r="D640" i="4"/>
  <c r="F413" i="4"/>
  <c r="C408" i="1"/>
  <c r="G286" i="1"/>
  <c r="H286" i="1"/>
  <c r="F639" i="4"/>
  <c r="C633" i="1"/>
  <c r="H402" i="1"/>
  <c r="G402" i="1"/>
  <c r="H285" i="1"/>
  <c r="G285" i="1"/>
  <c r="G630" i="1"/>
  <c r="H630" i="1"/>
  <c r="E414" i="4"/>
  <c r="D409" i="1" s="1"/>
  <c r="D635" i="1" l="1"/>
  <c r="H409" i="1"/>
  <c r="G409" i="1"/>
  <c r="D642" i="4"/>
  <c r="F640" i="4"/>
  <c r="C634" i="1"/>
  <c r="M3" i="9"/>
  <c r="I8" i="3"/>
  <c r="H287" i="1"/>
  <c r="G287" i="1"/>
  <c r="H633" i="1"/>
  <c r="G633" i="1"/>
  <c r="F415" i="4"/>
  <c r="C410" i="1"/>
  <c r="D641" i="4"/>
  <c r="H408" i="1"/>
  <c r="G408" i="1"/>
  <c r="E642" i="4"/>
  <c r="D634" i="1"/>
  <c r="H410" i="1" l="1"/>
  <c r="G410" i="1"/>
  <c r="H634" i="1"/>
  <c r="G634" i="1"/>
  <c r="D636" i="1"/>
  <c r="E646" i="4"/>
  <c r="F641" i="4"/>
  <c r="D645" i="4"/>
  <c r="C635" i="1"/>
  <c r="D646" i="4"/>
  <c r="F642" i="4"/>
  <c r="C636" i="1"/>
  <c r="E645" i="4"/>
  <c r="H19" i="3" l="1"/>
  <c r="F646" i="4"/>
  <c r="C640" i="1"/>
  <c r="I19" i="3"/>
  <c r="D640" i="1"/>
  <c r="I18" i="3"/>
  <c r="D639" i="1"/>
  <c r="H635" i="1"/>
  <c r="G635" i="1"/>
  <c r="H636" i="1"/>
  <c r="G636" i="1"/>
  <c r="F645" i="4"/>
  <c r="H18" i="3"/>
  <c r="C639" i="1"/>
  <c r="G276" i="9"/>
  <c r="E276" i="9" s="1"/>
  <c r="B276" i="9" s="1"/>
  <c r="G640" i="1" l="1"/>
  <c r="H640" i="1"/>
  <c r="H639" i="1"/>
  <c r="G639" i="1"/>
  <c r="H7" i="3"/>
  <c r="J3" i="9" l="1"/>
  <c r="G274" i="9" l="1"/>
  <c r="E274" i="9" s="1"/>
  <c r="H274" i="9"/>
  <c r="M272" i="9"/>
  <c r="L272" i="9"/>
  <c r="H18" i="9"/>
  <c r="G18" i="9"/>
  <c r="H17" i="9"/>
  <c r="K10" i="9"/>
  <c r="G16" i="9"/>
  <c r="I9" i="9"/>
  <c r="G15" i="9"/>
  <c r="J5" i="9"/>
  <c r="L16" i="9"/>
  <c r="K5" i="9"/>
  <c r="J10" i="9"/>
  <c r="M16" i="9"/>
  <c r="I8" i="9"/>
  <c r="M15" i="9"/>
  <c r="J8" i="9"/>
  <c r="K6" i="9"/>
  <c r="J11" i="9"/>
  <c r="I17" i="9"/>
  <c r="I5" i="9"/>
  <c r="K11" i="9"/>
  <c r="H16" i="9"/>
  <c r="I6" i="9"/>
  <c r="K12" i="9"/>
  <c r="G17" i="9"/>
  <c r="J6" i="9"/>
  <c r="I11" i="9"/>
  <c r="I13" i="9"/>
  <c r="J9" i="9"/>
  <c r="H15" i="9"/>
  <c r="K9" i="9"/>
  <c r="L15" i="9"/>
  <c r="F15" i="9" s="1"/>
  <c r="J7" i="9"/>
  <c r="I12" i="9"/>
  <c r="K7" i="9"/>
  <c r="J12" i="9"/>
  <c r="J17" i="9"/>
  <c r="K8" i="9"/>
  <c r="J13" i="9"/>
  <c r="I7" i="9"/>
  <c r="K13" i="9"/>
  <c r="F272" i="9" l="1"/>
  <c r="E15" i="9"/>
  <c r="E18" i="9"/>
  <c r="B18" i="9" s="1"/>
  <c r="E17" i="9"/>
  <c r="B17" i="9" s="1"/>
  <c r="E7" i="9"/>
  <c r="B7" i="9" s="1"/>
  <c r="E5" i="9"/>
  <c r="B272" i="9"/>
  <c r="F20" i="9"/>
  <c r="E13" i="9"/>
  <c r="B13" i="9" s="1"/>
  <c r="B15" i="9"/>
  <c r="E11" i="9"/>
  <c r="B11" i="9" s="1"/>
  <c r="E6" i="9"/>
  <c r="B6" i="9" s="1"/>
  <c r="E9" i="9"/>
  <c r="B9" i="9" s="1"/>
  <c r="E10" i="9"/>
  <c r="B10" i="9" s="1"/>
  <c r="E12" i="9"/>
  <c r="B12" i="9" s="1"/>
  <c r="E8" i="9"/>
  <c r="B8" i="9" s="1"/>
  <c r="F16" i="9"/>
  <c r="F14" i="9" s="1"/>
  <c r="E16" i="9"/>
  <c r="B274" i="9"/>
  <c r="E20" i="9"/>
  <c r="I7" i="3" s="1"/>
  <c r="E14" i="9" l="1"/>
  <c r="F3" i="9"/>
  <c r="B5" i="9"/>
  <c r="E4" i="9"/>
  <c r="E3" i="9" s="1"/>
  <c r="B16"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<sst xmlns="http://schemas.openxmlformats.org/spreadsheetml/2006/main" count="4374" uniqueCount="3426">
  <si>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</si>
  <si>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</si>
  <si>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</si>
  <si>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</si>
  <si>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</si>
  <si>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</si>
  <si>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</si>
  <si>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</si>
  <si>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</si>
  <si>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</si>
  <si>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</si>
  <si>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</si>
  <si>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</si>
  <si>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</si>
  <si>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</si>
  <si>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</si>
  <si>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</si>
  <si>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</si>
  <si>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</si>
  <si>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</si>
  <si>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</si>
  <si>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</si>
  <si>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</si>
  <si>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</si>
  <si>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</si>
  <si>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</si>
  <si>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</si>
  <si>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</si>
  <si>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</si>
  <si>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</si>
  <si>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</si>
  <si>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NOVALJA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</si>
  <si>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</si>
  <si>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</si>
  <si>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</si>
  <si>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</si>
  <si>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</si>
  <si>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</si>
  <si>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</si>
  <si>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</si>
  <si>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</si>
  <si>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</si>
  <si>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</si>
  <si>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</si>
  <si>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</si>
  <si>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</si>
  <si>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</si>
  <si>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</si>
  <si>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</si>
  <si>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28508 - GRAD NOVALJA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</si>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</sst>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12512852.109999999</v>
      </c>
      <c r="D2" s="6">
        <f>'PR-RAS'!E6</f>
        <v>13355241.070000002</v>
      </c>
      <c r="E2" s="6">
        <v>0</v>
      </c>
      <c r="F2" s="6">
        <v>0</v>
      </c>
      <c r="G2" s="7">
        <f t="shared" ref="G2:G264" si="0">(B2/1000)*(C2*1+D2*2)</f>
        <v>39223.33425</v>
      </c>
      <c r="H2" s="7">
        <f t="shared" ref="H2:H264" si="1">ABS(C2-ROUND(C2,0))+ABS(D2-ROUND(D2,0))</f>
        <v>0.18000000156462193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4644676.34</v>
      </c>
      <c r="D3" s="1">
        <f>'PR-RAS'!E7</f>
        <v>7072375.4100000001</v>
      </c>
      <c r="E3" s="1">
        <v>0</v>
      </c>
      <c r="F3" s="1">
        <v>0</v>
      </c>
      <c r="G3" s="2">
        <f t="shared" si="0"/>
        <v>37578.854319999999</v>
      </c>
      <c r="H3" s="2">
        <f t="shared" si="1"/>
        <v>0.75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2069542.3000000003</v>
      </c>
      <c r="D4" s="1">
        <f>'PR-RAS'!E8</f>
        <v>3020250.41</v>
      </c>
      <c r="E4" s="1">
        <v>0</v>
      </c>
      <c r="F4" s="1">
        <v>0</v>
      </c>
      <c r="G4" s="2">
        <f t="shared" si="0"/>
        <v>24330.129360000003</v>
      </c>
      <c r="H4" s="2">
        <f t="shared" si="1"/>
        <v>0.71000000042840838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1276272.3400000001</v>
      </c>
      <c r="D5" s="1">
        <f>'PR-RAS'!E9</f>
        <v>1796262.68</v>
      </c>
      <c r="E5" s="1">
        <v>0</v>
      </c>
      <c r="F5" s="1">
        <v>0</v>
      </c>
      <c r="G5" s="2">
        <f t="shared" si="0"/>
        <v>19475.1908</v>
      </c>
      <c r="H5" s="2">
        <f t="shared" si="1"/>
        <v>0.66000000014901161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124616.91</v>
      </c>
      <c r="D6" s="1">
        <f>'PR-RAS'!E10</f>
        <v>193823.56</v>
      </c>
      <c r="E6" s="1">
        <v>0</v>
      </c>
      <c r="F6" s="1">
        <v>0</v>
      </c>
      <c r="G6" s="2">
        <f t="shared" si="0"/>
        <v>2561.32015</v>
      </c>
      <c r="H6" s="2">
        <f t="shared" si="1"/>
        <v>0.52999999999883585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534425.48</v>
      </c>
      <c r="D7" s="1">
        <f>'PR-RAS'!E11</f>
        <v>744870.37</v>
      </c>
      <c r="E7" s="1">
        <v>0</v>
      </c>
      <c r="F7" s="1">
        <v>0</v>
      </c>
      <c r="G7" s="2">
        <f t="shared" si="0"/>
        <v>12144.99732</v>
      </c>
      <c r="H7" s="2">
        <f t="shared" si="1"/>
        <v>0.84999999997671694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173525.26</v>
      </c>
      <c r="D8" s="1">
        <f>'PR-RAS'!E12</f>
        <v>134058.44</v>
      </c>
      <c r="E8" s="1">
        <v>0</v>
      </c>
      <c r="F8" s="1">
        <v>0</v>
      </c>
      <c r="G8" s="2">
        <f t="shared" si="0"/>
        <v>3091.4949799999999</v>
      </c>
      <c r="H8" s="2">
        <f t="shared" si="1"/>
        <v>0.70000000001164153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98485.8</v>
      </c>
      <c r="D9" s="1">
        <f>'PR-RAS'!E13</f>
        <v>244785.71</v>
      </c>
      <c r="E9" s="1">
        <v>0</v>
      </c>
      <c r="F9" s="1">
        <v>0</v>
      </c>
      <c r="G9" s="2">
        <f t="shared" si="0"/>
        <v>4704.4577600000002</v>
      </c>
      <c r="H9" s="2">
        <f t="shared" si="1"/>
        <v>0.49000000000523869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13630.22</v>
      </c>
      <c r="D10" s="1">
        <f>'PR-RAS'!E14</f>
        <v>99447.49</v>
      </c>
      <c r="E10" s="1">
        <v>0</v>
      </c>
      <c r="F10" s="1">
        <v>0</v>
      </c>
      <c r="G10" s="2">
        <f t="shared" si="0"/>
        <v>1912.7267999999999</v>
      </c>
      <c r="H10" s="2">
        <f t="shared" si="1"/>
        <v>0.71000000000458385</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151413.71</v>
      </c>
      <c r="D11" s="1">
        <f>'PR-RAS'!E15</f>
        <v>192997.84</v>
      </c>
      <c r="E11" s="1">
        <v>0</v>
      </c>
      <c r="F11" s="1">
        <v>0</v>
      </c>
      <c r="G11" s="2">
        <f t="shared" si="0"/>
        <v>5374.0938999999998</v>
      </c>
      <c r="H11" s="2">
        <f t="shared" si="1"/>
        <v>0.45000000001164153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2042382.27</v>
      </c>
      <c r="D19" s="1">
        <f>'PR-RAS'!E23</f>
        <v>3534672.2800000003</v>
      </c>
      <c r="E19" s="1">
        <v>0</v>
      </c>
      <c r="F19" s="1">
        <v>0</v>
      </c>
      <c r="G19" s="2">
        <f t="shared" si="0"/>
        <v>164011.08293999999</v>
      </c>
      <c r="H19" s="2">
        <f t="shared" si="1"/>
        <v>0.55000000027939677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836749.27</v>
      </c>
      <c r="D20" s="1">
        <f>'PR-RAS'!E24</f>
        <v>1955689.34</v>
      </c>
      <c r="E20" s="1">
        <v>0</v>
      </c>
      <c r="F20" s="1">
        <v>0</v>
      </c>
      <c r="G20" s="2">
        <f t="shared" si="0"/>
        <v>90214.431049999999</v>
      </c>
      <c r="H20" s="2">
        <f t="shared" si="1"/>
        <v>0.61000000010244548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1205633</v>
      </c>
      <c r="D23" s="1">
        <f>'PR-RAS'!E27</f>
        <v>1578982.94</v>
      </c>
      <c r="E23" s="1">
        <v>0</v>
      </c>
      <c r="F23" s="1">
        <v>0</v>
      </c>
      <c r="G23" s="2">
        <f t="shared" si="0"/>
        <v>95999.175359999994</v>
      </c>
      <c r="H23" s="2">
        <f t="shared" si="1"/>
        <v>6.0000000055879354E-2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532751.77</v>
      </c>
      <c r="D25" s="1">
        <f>'PR-RAS'!E29</f>
        <v>517452.72</v>
      </c>
      <c r="E25" s="1">
        <v>0</v>
      </c>
      <c r="F25" s="1">
        <v>0</v>
      </c>
      <c r="G25" s="2">
        <f t="shared" si="0"/>
        <v>37623.77304</v>
      </c>
      <c r="H25" s="2">
        <f t="shared" si="1"/>
        <v>0.51000000000931323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532751.77</v>
      </c>
      <c r="D27" s="1">
        <f>'PR-RAS'!E31</f>
        <v>517452.72</v>
      </c>
      <c r="E27" s="1">
        <v>0</v>
      </c>
      <c r="F27" s="1">
        <v>0</v>
      </c>
      <c r="G27" s="2">
        <f t="shared" si="0"/>
        <v>40759.087459999995</v>
      </c>
      <c r="H27" s="2">
        <f t="shared" si="1"/>
        <v>0.51000000000931323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3566993.8599999994</v>
      </c>
      <c r="D46" s="1">
        <f>'PR-RAS'!E50</f>
        <v>2084019.67</v>
      </c>
      <c r="E46" s="1">
        <v>0</v>
      </c>
      <c r="F46" s="1">
        <v>0</v>
      </c>
      <c r="G46" s="2">
        <f t="shared" si="0"/>
        <v>348076.49399999995</v>
      </c>
      <c r="H46" s="2">
        <f t="shared" si="1"/>
        <v>0.47000000067055225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690516.07000000007</v>
      </c>
      <c r="D55" s="1">
        <f>'PR-RAS'!E59</f>
        <v>935604.01</v>
      </c>
      <c r="E55" s="1">
        <v>0</v>
      </c>
      <c r="F55" s="1">
        <v>0</v>
      </c>
      <c r="G55" s="2">
        <f t="shared" si="0"/>
        <v>138333.10085999998</v>
      </c>
      <c r="H55" s="2">
        <f t="shared" si="1"/>
        <v>8.0000000074505806E-2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76622.41</v>
      </c>
      <c r="D56" s="1">
        <f>'PR-RAS'!E60</f>
        <v>94501.86</v>
      </c>
      <c r="E56" s="1">
        <v>0</v>
      </c>
      <c r="F56" s="1">
        <v>0</v>
      </c>
      <c r="G56" s="2">
        <f t="shared" si="0"/>
        <v>14609.43715</v>
      </c>
      <c r="H56" s="2">
        <f t="shared" si="1"/>
        <v>0.55000000000291038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613893.66</v>
      </c>
      <c r="D57" s="1">
        <f>'PR-RAS'!E61</f>
        <v>841102.15</v>
      </c>
      <c r="E57" s="1">
        <v>0</v>
      </c>
      <c r="F57" s="1">
        <v>0</v>
      </c>
      <c r="G57" s="2">
        <f t="shared" si="0"/>
        <v>128581.48576</v>
      </c>
      <c r="H57" s="2">
        <f t="shared" si="1"/>
        <v>0.48999999999068677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270068.02</v>
      </c>
      <c r="D58" s="1">
        <f>'PR-RAS'!E62</f>
        <v>27387</v>
      </c>
      <c r="E58" s="1">
        <v>0</v>
      </c>
      <c r="F58" s="1">
        <v>0</v>
      </c>
      <c r="G58" s="2">
        <f t="shared" si="0"/>
        <v>18515.995140000003</v>
      </c>
      <c r="H58" s="2">
        <f t="shared" si="1"/>
        <v>2.0000000018626451E-2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270068.02</v>
      </c>
      <c r="D60" s="1">
        <f>'PR-RAS'!E64</f>
        <v>27387</v>
      </c>
      <c r="E60" s="1">
        <v>0</v>
      </c>
      <c r="F60" s="1">
        <v>0</v>
      </c>
      <c r="G60" s="2">
        <f t="shared" si="0"/>
        <v>19165.679179999999</v>
      </c>
      <c r="H60" s="2">
        <f t="shared" si="1"/>
        <v>2.0000000018626451E-2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9128.2099999999991</v>
      </c>
      <c r="D64" s="1">
        <f>'PR-RAS'!E68</f>
        <v>11021.6</v>
      </c>
      <c r="E64" s="1">
        <v>0</v>
      </c>
      <c r="F64" s="1">
        <v>0</v>
      </c>
      <c r="G64" s="2">
        <f t="shared" si="0"/>
        <v>1963.79883</v>
      </c>
      <c r="H64" s="2">
        <f t="shared" si="1"/>
        <v>0.60999999999876309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3114.04</v>
      </c>
      <c r="D65" s="1">
        <f>'PR-RAS'!E69</f>
        <v>4921.6000000000004</v>
      </c>
      <c r="E65" s="1">
        <v>0</v>
      </c>
      <c r="F65" s="1">
        <v>0</v>
      </c>
      <c r="G65" s="2">
        <f t="shared" si="0"/>
        <v>829.26336000000015</v>
      </c>
      <c r="H65" s="2">
        <f t="shared" si="1"/>
        <v>0.43999999999959982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6014.17</v>
      </c>
      <c r="D66" s="1">
        <f>'PR-RAS'!E70</f>
        <v>6100</v>
      </c>
      <c r="E66" s="1">
        <v>0</v>
      </c>
      <c r="F66" s="1">
        <v>0</v>
      </c>
      <c r="G66" s="2">
        <f t="shared" si="0"/>
        <v>1183.9210499999999</v>
      </c>
      <c r="H66" s="2">
        <f t="shared" si="1"/>
        <v>0.17000000000007276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2597281.5599999996</v>
      </c>
      <c r="D70" s="1">
        <f>'PR-RAS'!E74</f>
        <v>1110007.06</v>
      </c>
      <c r="E70" s="1">
        <v>0</v>
      </c>
      <c r="F70" s="1">
        <v>0</v>
      </c>
      <c r="G70" s="2">
        <f t="shared" si="0"/>
        <v>332393.40192000003</v>
      </c>
      <c r="H70" s="2">
        <f t="shared" si="1"/>
        <v>0.50000000046566129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106382.3</v>
      </c>
      <c r="D71" s="1">
        <f>'PR-RAS'!E75</f>
        <v>114005</v>
      </c>
      <c r="E71" s="1">
        <v>0</v>
      </c>
      <c r="F71" s="1">
        <v>0</v>
      </c>
      <c r="G71" s="2">
        <f t="shared" si="0"/>
        <v>23407.461000000003</v>
      </c>
      <c r="H71" s="2">
        <f t="shared" si="1"/>
        <v>0.30000000000291038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2490899.2599999998</v>
      </c>
      <c r="D72" s="1">
        <f>'PR-RAS'!E76</f>
        <v>996002.06</v>
      </c>
      <c r="E72" s="1">
        <v>0</v>
      </c>
      <c r="F72" s="1">
        <v>0</v>
      </c>
      <c r="G72" s="2">
        <f t="shared" si="0"/>
        <v>318286.13997999998</v>
      </c>
      <c r="H72" s="2">
        <f t="shared" si="1"/>
        <v>0.31999999983236194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945393.11</v>
      </c>
      <c r="D78" s="1">
        <f>'PR-RAS'!E82</f>
        <v>1334513.83</v>
      </c>
      <c r="E78" s="1">
        <v>0</v>
      </c>
      <c r="F78" s="1">
        <v>0</v>
      </c>
      <c r="G78" s="2">
        <f t="shared" si="0"/>
        <v>278310.39928999997</v>
      </c>
      <c r="H78" s="2">
        <f t="shared" si="1"/>
        <v>0.27999999991152436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7812.91</v>
      </c>
      <c r="D79" s="1">
        <f>'PR-RAS'!E83</f>
        <v>3150.29</v>
      </c>
      <c r="E79" s="1">
        <v>0</v>
      </c>
      <c r="F79" s="1">
        <v>0</v>
      </c>
      <c r="G79" s="2">
        <f t="shared" si="0"/>
        <v>1100.85222</v>
      </c>
      <c r="H79" s="2">
        <f t="shared" si="1"/>
        <v>0.38000000000010914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7812.91</v>
      </c>
      <c r="D81" s="1">
        <f>'PR-RAS'!E85</f>
        <v>3150.29</v>
      </c>
      <c r="E81" s="1">
        <v>0</v>
      </c>
      <c r="F81" s="1">
        <v>0</v>
      </c>
      <c r="G81" s="2">
        <f t="shared" si="0"/>
        <v>1129.0791999999999</v>
      </c>
      <c r="H81" s="2">
        <f t="shared" si="1"/>
        <v>0.38000000000010914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937580.2</v>
      </c>
      <c r="D87" s="1">
        <f>'PR-RAS'!E91</f>
        <v>1331363.54</v>
      </c>
      <c r="E87" s="1">
        <v>0</v>
      </c>
      <c r="F87" s="1">
        <v>0</v>
      </c>
      <c r="G87" s="2">
        <f t="shared" si="0"/>
        <v>309626.42608</v>
      </c>
      <c r="H87" s="2">
        <f t="shared" si="1"/>
        <v>0.65999999991618097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511244.5</v>
      </c>
      <c r="D88" s="1">
        <f>'PR-RAS'!E92</f>
        <v>595284.38</v>
      </c>
      <c r="E88" s="1">
        <v>0</v>
      </c>
      <c r="F88" s="1">
        <v>0</v>
      </c>
      <c r="G88" s="2">
        <f t="shared" si="0"/>
        <v>148057.75362</v>
      </c>
      <c r="H88" s="2">
        <f t="shared" si="1"/>
        <v>0.88000000000465661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403220.87</v>
      </c>
      <c r="D89" s="1">
        <f>'PR-RAS'!E93</f>
        <v>715059.31</v>
      </c>
      <c r="E89" s="1">
        <v>0</v>
      </c>
      <c r="F89" s="1">
        <v>0</v>
      </c>
      <c r="G89" s="2">
        <f t="shared" si="0"/>
        <v>161333.87512000001</v>
      </c>
      <c r="H89" s="2">
        <f t="shared" si="1"/>
        <v>0.44000000006053597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23114.83</v>
      </c>
      <c r="D90" s="1">
        <f>'PR-RAS'!E94</f>
        <v>21019.85</v>
      </c>
      <c r="E90" s="1">
        <v>0</v>
      </c>
      <c r="F90" s="1">
        <v>0</v>
      </c>
      <c r="G90" s="2">
        <f t="shared" si="0"/>
        <v>5798.75317</v>
      </c>
      <c r="H90" s="2">
        <f t="shared" si="1"/>
        <v>0.31999999999970896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2863158.73</v>
      </c>
      <c r="D102" s="1">
        <f>'PR-RAS'!E106</f>
        <v>2615104.21</v>
      </c>
      <c r="E102" s="1">
        <v>0</v>
      </c>
      <c r="F102" s="1">
        <v>0</v>
      </c>
      <c r="G102" s="2">
        <f t="shared" si="0"/>
        <v>817430.08215000015</v>
      </c>
      <c r="H102" s="2">
        <f t="shared" si="1"/>
        <v>0.47999999998137355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378502.88</v>
      </c>
      <c r="D103" s="1">
        <f>'PR-RAS'!E107</f>
        <v>414559.31</v>
      </c>
      <c r="E103" s="1">
        <v>0</v>
      </c>
      <c r="F103" s="1">
        <v>0</v>
      </c>
      <c r="G103" s="2">
        <f t="shared" si="0"/>
        <v>123177.393</v>
      </c>
      <c r="H103" s="2">
        <f t="shared" si="1"/>
        <v>0.42999999999301508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29208.23</v>
      </c>
      <c r="D105" s="1">
        <f>'PR-RAS'!E109</f>
        <v>35199.31</v>
      </c>
      <c r="E105" s="1">
        <v>0</v>
      </c>
      <c r="F105" s="1">
        <v>0</v>
      </c>
      <c r="G105" s="2">
        <f t="shared" si="0"/>
        <v>10359.112399999998</v>
      </c>
      <c r="H105" s="2">
        <f t="shared" si="1"/>
        <v>0.53999999999723514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349294.65</v>
      </c>
      <c r="D107" s="1">
        <f>'PR-RAS'!E111</f>
        <v>379360</v>
      </c>
      <c r="E107" s="1">
        <v>0</v>
      </c>
      <c r="F107" s="1">
        <v>0</v>
      </c>
      <c r="G107" s="2">
        <f t="shared" si="0"/>
        <v>117449.55289999998</v>
      </c>
      <c r="H107" s="2">
        <f t="shared" si="1"/>
        <v>0.34999999997671694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168573.6</v>
      </c>
      <c r="D108" s="1">
        <f>'PR-RAS'!E112</f>
        <v>176470.15</v>
      </c>
      <c r="E108" s="1">
        <v>0</v>
      </c>
      <c r="F108" s="1">
        <v>0</v>
      </c>
      <c r="G108" s="2">
        <f t="shared" si="0"/>
        <v>55801.987300000001</v>
      </c>
      <c r="H108" s="2">
        <f t="shared" si="1"/>
        <v>0.54999999998835847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6793.06</v>
      </c>
      <c r="D110" s="1">
        <f>'PR-RAS'!E114</f>
        <v>4567.84</v>
      </c>
      <c r="E110" s="1">
        <v>0</v>
      </c>
      <c r="F110" s="1">
        <v>0</v>
      </c>
      <c r="G110" s="2">
        <f t="shared" si="0"/>
        <v>1736.2326600000001</v>
      </c>
      <c r="H110" s="2">
        <f t="shared" si="1"/>
        <v>0.22000000000025466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146.53</v>
      </c>
      <c r="D111" s="1">
        <f>'PR-RAS'!E115</f>
        <v>0</v>
      </c>
      <c r="E111" s="1">
        <v>0</v>
      </c>
      <c r="F111" s="1">
        <v>0</v>
      </c>
      <c r="G111" s="2">
        <f t="shared" si="0"/>
        <v>16.118300000000001</v>
      </c>
      <c r="H111" s="2">
        <f t="shared" si="1"/>
        <v>0.46999999999999886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161634.01</v>
      </c>
      <c r="D113" s="1">
        <f>'PR-RAS'!E117</f>
        <v>171902.31</v>
      </c>
      <c r="E113" s="1">
        <v>0</v>
      </c>
      <c r="F113" s="1">
        <v>0</v>
      </c>
      <c r="G113" s="2">
        <f t="shared" si="0"/>
        <v>56609.126560000004</v>
      </c>
      <c r="H113" s="2">
        <f t="shared" si="1"/>
        <v>0.32000000000698492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2316082.25</v>
      </c>
      <c r="D116" s="1">
        <f>'PR-RAS'!E120</f>
        <v>2024074.75</v>
      </c>
      <c r="E116" s="1">
        <v>0</v>
      </c>
      <c r="F116" s="1">
        <v>0</v>
      </c>
      <c r="G116" s="2">
        <f t="shared" si="0"/>
        <v>731886.65125</v>
      </c>
      <c r="H116" s="2">
        <f t="shared" si="1"/>
        <v>0.5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1493007.76</v>
      </c>
      <c r="D117" s="1">
        <f>'PR-RAS'!E121</f>
        <v>1105472.76</v>
      </c>
      <c r="E117" s="1">
        <v>0</v>
      </c>
      <c r="F117" s="1">
        <v>0</v>
      </c>
      <c r="G117" s="2">
        <f t="shared" si="0"/>
        <v>429658.58048000006</v>
      </c>
      <c r="H117" s="2">
        <f t="shared" si="1"/>
        <v>0.47999999998137355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823074.49</v>
      </c>
      <c r="D118" s="1">
        <f>'PR-RAS'!E122</f>
        <v>918601.99</v>
      </c>
      <c r="E118" s="1">
        <v>0</v>
      </c>
      <c r="F118" s="1">
        <v>0</v>
      </c>
      <c r="G118" s="2">
        <f t="shared" si="0"/>
        <v>311252.58098999999</v>
      </c>
      <c r="H118" s="2">
        <f t="shared" si="1"/>
        <v>0.5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74942.27</v>
      </c>
      <c r="D120" s="1">
        <f>'PR-RAS'!E124</f>
        <v>71771.989999999991</v>
      </c>
      <c r="E120" s="1">
        <v>0</v>
      </c>
      <c r="F120" s="1">
        <v>0</v>
      </c>
      <c r="G120" s="2">
        <f t="shared" si="0"/>
        <v>25999.86375</v>
      </c>
      <c r="H120" s="2">
        <f t="shared" si="1"/>
        <v>0.28000000001338776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42612.43</v>
      </c>
      <c r="D121" s="1">
        <f>'PR-RAS'!E125</f>
        <v>53534.49</v>
      </c>
      <c r="E121" s="1">
        <v>0</v>
      </c>
      <c r="F121" s="1">
        <v>0</v>
      </c>
      <c r="G121" s="2">
        <f t="shared" si="0"/>
        <v>17961.769199999999</v>
      </c>
      <c r="H121" s="2">
        <f t="shared" si="1"/>
        <v>0.91999999999825377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2040</v>
      </c>
      <c r="E122" s="1">
        <v>0</v>
      </c>
      <c r="F122" s="1">
        <v>0</v>
      </c>
      <c r="G122" s="2">
        <f t="shared" si="0"/>
        <v>493.68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42612.43</v>
      </c>
      <c r="D123" s="1">
        <f>'PR-RAS'!E127</f>
        <v>51494.49</v>
      </c>
      <c r="E123" s="1">
        <v>0</v>
      </c>
      <c r="F123" s="1">
        <v>0</v>
      </c>
      <c r="G123" s="2">
        <f t="shared" si="0"/>
        <v>17763.372019999999</v>
      </c>
      <c r="H123" s="2">
        <f t="shared" si="1"/>
        <v>0.91999999999825377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32329.84</v>
      </c>
      <c r="D124" s="1">
        <f>'PR-RAS'!E128</f>
        <v>18237.5</v>
      </c>
      <c r="E124" s="1">
        <v>0</v>
      </c>
      <c r="F124" s="1">
        <v>0</v>
      </c>
      <c r="G124" s="2">
        <f t="shared" si="0"/>
        <v>8462.99532</v>
      </c>
      <c r="H124" s="2">
        <f t="shared" si="1"/>
        <v>0.65999999999985448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9166</v>
      </c>
      <c r="D125" s="1">
        <f>'PR-RAS'!E129</f>
        <v>9800</v>
      </c>
      <c r="E125" s="1">
        <v>0</v>
      </c>
      <c r="F125" s="1">
        <v>0</v>
      </c>
      <c r="G125" s="2">
        <f t="shared" si="0"/>
        <v>3566.9839999999999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23163.84</v>
      </c>
      <c r="D126" s="1">
        <f>'PR-RAS'!E130</f>
        <v>8437.5</v>
      </c>
      <c r="E126" s="1">
        <v>0</v>
      </c>
      <c r="F126" s="1">
        <v>0</v>
      </c>
      <c r="G126" s="2">
        <f t="shared" si="0"/>
        <v>5004.8549999999996</v>
      </c>
      <c r="H126" s="2">
        <f t="shared" si="1"/>
        <v>0.65999999999985448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417687.8</v>
      </c>
      <c r="D135" s="1">
        <f>'PR-RAS'!E139</f>
        <v>177455.96</v>
      </c>
      <c r="E135" s="1">
        <v>0</v>
      </c>
      <c r="F135" s="1">
        <v>0</v>
      </c>
      <c r="G135" s="2">
        <f t="shared" si="0"/>
        <v>103528.36248</v>
      </c>
      <c r="H135" s="2">
        <f t="shared" si="1"/>
        <v>0.2400000000197906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182349.12</v>
      </c>
      <c r="D136" s="1">
        <f>'PR-RAS'!E140</f>
        <v>156006.99</v>
      </c>
      <c r="E136" s="1">
        <v>0</v>
      </c>
      <c r="F136" s="1">
        <v>0</v>
      </c>
      <c r="G136" s="2">
        <f t="shared" si="0"/>
        <v>66739.018500000006</v>
      </c>
      <c r="H136" s="2">
        <f t="shared" si="1"/>
        <v>0.13000000000465661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182349.12</v>
      </c>
      <c r="D145" s="1">
        <f>'PR-RAS'!E149</f>
        <v>156006.99</v>
      </c>
      <c r="E145" s="1">
        <v>0</v>
      </c>
      <c r="F145" s="1">
        <v>0</v>
      </c>
      <c r="G145" s="2">
        <f t="shared" si="0"/>
        <v>71188.286399999997</v>
      </c>
      <c r="H145" s="2">
        <f t="shared" si="1"/>
        <v>0.13000000000465661</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235338.68</v>
      </c>
      <c r="D146" s="1">
        <f>'PR-RAS'!E150</f>
        <v>21448.97</v>
      </c>
      <c r="E146" s="1">
        <v>0</v>
      </c>
      <c r="F146" s="1">
        <v>0</v>
      </c>
      <c r="G146" s="2">
        <f t="shared" si="0"/>
        <v>40344.309899999993</v>
      </c>
      <c r="H146" s="2">
        <f t="shared" si="1"/>
        <v>0.35000000000582077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6538294.8399999999</v>
      </c>
      <c r="D147" s="1">
        <f>'PR-RAS'!E151</f>
        <v>7771257.0700000003</v>
      </c>
      <c r="E147" s="1">
        <v>0</v>
      </c>
      <c r="F147" s="1">
        <v>0</v>
      </c>
      <c r="G147" s="2">
        <f t="shared" si="0"/>
        <v>3223798.1110799997</v>
      </c>
      <c r="H147" s="2">
        <f t="shared" si="1"/>
        <v>0.23000000044703484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1658973.31</v>
      </c>
      <c r="D148" s="1">
        <f>'PR-RAS'!E152</f>
        <v>2099630.9500000002</v>
      </c>
      <c r="E148" s="1">
        <v>0</v>
      </c>
      <c r="F148" s="1">
        <v>0</v>
      </c>
      <c r="G148" s="2">
        <f t="shared" si="0"/>
        <v>861160.57587000006</v>
      </c>
      <c r="H148" s="2">
        <f t="shared" si="1"/>
        <v>0.35999999986961484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1355058.49</v>
      </c>
      <c r="D149" s="1">
        <f>'PR-RAS'!E153</f>
        <v>1691910.97</v>
      </c>
      <c r="E149" s="1">
        <v>0</v>
      </c>
      <c r="F149" s="1">
        <v>0</v>
      </c>
      <c r="G149" s="2">
        <f t="shared" si="0"/>
        <v>701354.30363999994</v>
      </c>
      <c r="H149" s="2">
        <f t="shared" si="1"/>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1355058.49</v>
      </c>
      <c r="D150" s="1">
        <f>'PR-RAS'!E154</f>
        <v>1691910.97</v>
      </c>
      <c r="E150" s="1">
        <v>0</v>
      </c>
      <c r="F150" s="1">
        <v>0</v>
      </c>
      <c r="G150" s="2">
        <f t="shared" si="0"/>
        <v>706093.18406999996</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97749.24</v>
      </c>
      <c r="D154" s="1">
        <f>'PR-RAS'!E158</f>
        <v>151992.75</v>
      </c>
      <c r="E154" s="1">
        <v>0</v>
      </c>
      <c r="F154" s="1">
        <v>0</v>
      </c>
      <c r="G154" s="2">
        <f t="shared" si="0"/>
        <v>61465.415219999995</v>
      </c>
      <c r="H154" s="2">
        <f t="shared" si="1"/>
        <v>0.49000000000523869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206165.58</v>
      </c>
      <c r="D155" s="1">
        <f>'PR-RAS'!E159</f>
        <v>255727.23</v>
      </c>
      <c r="E155" s="1">
        <v>0</v>
      </c>
      <c r="F155" s="1">
        <v>0</v>
      </c>
      <c r="G155" s="2">
        <f t="shared" si="0"/>
        <v>110513.48616</v>
      </c>
      <c r="H155" s="2">
        <f t="shared" si="1"/>
        <v>0.65000000002328306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206165.58</v>
      </c>
      <c r="D157" s="1">
        <f>'PR-RAS'!E161</f>
        <v>255727.23</v>
      </c>
      <c r="E157" s="1">
        <v>0</v>
      </c>
      <c r="F157" s="1">
        <v>0</v>
      </c>
      <c r="G157" s="2">
        <f t="shared" si="0"/>
        <v>111948.72624</v>
      </c>
      <c r="H157" s="2">
        <f t="shared" si="1"/>
        <v>0.65000000002328306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3492303.1999999997</v>
      </c>
      <c r="D159" s="1">
        <f>'PR-RAS'!E163</f>
        <v>4087240.82</v>
      </c>
      <c r="E159" s="1">
        <v>0</v>
      </c>
      <c r="F159" s="1">
        <v>0</v>
      </c>
      <c r="G159" s="2">
        <f t="shared" si="0"/>
        <v>1843352.0047200001</v>
      </c>
      <c r="H159" s="2">
        <f t="shared" si="1"/>
        <v>0.37999999988824129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72528.649999999994</v>
      </c>
      <c r="D160" s="1">
        <f>'PR-RAS'!E164</f>
        <v>91077.069999999992</v>
      </c>
      <c r="E160" s="1">
        <v>0</v>
      </c>
      <c r="F160" s="1">
        <v>0</v>
      </c>
      <c r="G160" s="2">
        <f t="shared" si="0"/>
        <v>40494.563609999997</v>
      </c>
      <c r="H160" s="2">
        <f t="shared" si="1"/>
        <v>0.41999999999825377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16154.62</v>
      </c>
      <c r="D161" s="1">
        <f>'PR-RAS'!E165</f>
        <v>16811.310000000001</v>
      </c>
      <c r="E161" s="1">
        <v>0</v>
      </c>
      <c r="F161" s="1">
        <v>0</v>
      </c>
      <c r="G161" s="2">
        <f t="shared" si="0"/>
        <v>7964.358400000001</v>
      </c>
      <c r="H161" s="2">
        <f t="shared" si="1"/>
        <v>0.69000000000050932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49869.279999999999</v>
      </c>
      <c r="D162" s="1">
        <f>'PR-RAS'!E166</f>
        <v>67539</v>
      </c>
      <c r="E162" s="1">
        <v>0</v>
      </c>
      <c r="F162" s="1">
        <v>0</v>
      </c>
      <c r="G162" s="2">
        <f t="shared" si="0"/>
        <v>29776.51208</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6504.75</v>
      </c>
      <c r="D163" s="1">
        <f>'PR-RAS'!E167</f>
        <v>6726.76</v>
      </c>
      <c r="E163" s="1">
        <v>0</v>
      </c>
      <c r="F163" s="1">
        <v>0</v>
      </c>
      <c r="G163" s="2">
        <f t="shared" si="0"/>
        <v>3233.23974</v>
      </c>
      <c r="H163" s="2">
        <f t="shared" si="1"/>
        <v>0.48999999999978172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339672.85</v>
      </c>
      <c r="D165" s="1">
        <f>'PR-RAS'!E169</f>
        <v>326557.35000000003</v>
      </c>
      <c r="E165" s="1">
        <v>0</v>
      </c>
      <c r="F165" s="1">
        <v>0</v>
      </c>
      <c r="G165" s="2">
        <f t="shared" si="0"/>
        <v>162817.15820000001</v>
      </c>
      <c r="H165" s="2">
        <f t="shared" si="1"/>
        <v>0.50000000005820766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27199.74</v>
      </c>
      <c r="D166" s="1">
        <f>'PR-RAS'!E170</f>
        <v>37375.1</v>
      </c>
      <c r="E166" s="1">
        <v>0</v>
      </c>
      <c r="F166" s="1">
        <v>0</v>
      </c>
      <c r="G166" s="2">
        <f t="shared" si="0"/>
        <v>16821.740100000003</v>
      </c>
      <c r="H166" s="2">
        <f t="shared" si="1"/>
        <v>0.3599999999969441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65734.490000000005</v>
      </c>
      <c r="D167" s="1">
        <f>'PR-RAS'!E171</f>
        <v>75184.460000000006</v>
      </c>
      <c r="E167" s="1">
        <v>0</v>
      </c>
      <c r="F167" s="1">
        <v>0</v>
      </c>
      <c r="G167" s="2">
        <f t="shared" si="0"/>
        <v>35873.16606000001</v>
      </c>
      <c r="H167" s="2">
        <f t="shared" si="1"/>
        <v>0.95000000001164153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167594.12</v>
      </c>
      <c r="D168" s="1">
        <f>'PR-RAS'!E172</f>
        <v>153510.82999999999</v>
      </c>
      <c r="E168" s="1">
        <v>0</v>
      </c>
      <c r="F168" s="1">
        <v>0</v>
      </c>
      <c r="G168" s="2">
        <f t="shared" si="0"/>
        <v>79260.835259999993</v>
      </c>
      <c r="H168" s="2">
        <f t="shared" si="1"/>
        <v>0.29000000000814907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72747.149999999994</v>
      </c>
      <c r="D169" s="1">
        <f>'PR-RAS'!E173</f>
        <v>52341.599999999999</v>
      </c>
      <c r="E169" s="1">
        <v>0</v>
      </c>
      <c r="F169" s="1">
        <v>0</v>
      </c>
      <c r="G169" s="2">
        <f t="shared" si="0"/>
        <v>29808.298799999997</v>
      </c>
      <c r="H169" s="2">
        <f t="shared" si="1"/>
        <v>0.54999999999563443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2638.99</v>
      </c>
      <c r="D170" s="1">
        <f>'PR-RAS'!E174</f>
        <v>5110.71</v>
      </c>
      <c r="E170" s="1">
        <v>0</v>
      </c>
      <c r="F170" s="1">
        <v>0</v>
      </c>
      <c r="G170" s="2">
        <f t="shared" si="0"/>
        <v>2173.4092900000001</v>
      </c>
      <c r="H170" s="2">
        <f t="shared" si="1"/>
        <v>0.3000000000001819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3758.36</v>
      </c>
      <c r="D172" s="1">
        <f>'PR-RAS'!E176</f>
        <v>3034.65</v>
      </c>
      <c r="E172" s="1">
        <v>0</v>
      </c>
      <c r="F172" s="1">
        <v>0</v>
      </c>
      <c r="G172" s="2">
        <f t="shared" si="0"/>
        <v>1680.5298600000001</v>
      </c>
      <c r="H172" s="2">
        <f t="shared" si="1"/>
        <v>0.71000000000003638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2880797.6599999997</v>
      </c>
      <c r="D173" s="1">
        <f>'PR-RAS'!E177</f>
        <v>3447808.6</v>
      </c>
      <c r="E173" s="1">
        <v>0</v>
      </c>
      <c r="F173" s="1">
        <v>0</v>
      </c>
      <c r="G173" s="2">
        <f t="shared" si="0"/>
        <v>1681543.3559199998</v>
      </c>
      <c r="H173" s="2">
        <f t="shared" si="1"/>
        <v>0.74000000022351742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75644.399999999994</v>
      </c>
      <c r="D174" s="1">
        <f>'PR-RAS'!E178</f>
        <v>95221.57</v>
      </c>
      <c r="E174" s="1">
        <v>0</v>
      </c>
      <c r="F174" s="1">
        <v>0</v>
      </c>
      <c r="G174" s="2">
        <f t="shared" si="0"/>
        <v>46033.144420000004</v>
      </c>
      <c r="H174" s="2">
        <f t="shared" si="1"/>
        <v>0.82999999998719431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1474426.48</v>
      </c>
      <c r="D175" s="1">
        <f>'PR-RAS'!E179</f>
        <v>1963101</v>
      </c>
      <c r="E175" s="1">
        <v>0</v>
      </c>
      <c r="F175" s="1">
        <v>0</v>
      </c>
      <c r="G175" s="2">
        <f t="shared" si="0"/>
        <v>939709.35551999998</v>
      </c>
      <c r="H175" s="2">
        <f t="shared" si="1"/>
        <v>0.47999999998137355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61835.47</v>
      </c>
      <c r="D176" s="1">
        <f>'PR-RAS'!E180</f>
        <v>81436.62</v>
      </c>
      <c r="E176" s="1">
        <v>0</v>
      </c>
      <c r="F176" s="1">
        <v>0</v>
      </c>
      <c r="G176" s="2">
        <f t="shared" si="0"/>
        <v>39324.024249999995</v>
      </c>
      <c r="H176" s="2">
        <f t="shared" si="1"/>
        <v>0.85000000000582077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532650.09</v>
      </c>
      <c r="D177" s="1">
        <f>'PR-RAS'!E181</f>
        <v>583658.22</v>
      </c>
      <c r="E177" s="1">
        <v>0</v>
      </c>
      <c r="F177" s="1">
        <v>0</v>
      </c>
      <c r="G177" s="2">
        <f t="shared" si="0"/>
        <v>299194.10927999998</v>
      </c>
      <c r="H177" s="2">
        <f t="shared" si="1"/>
        <v>0.30999999993946403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109862.57</v>
      </c>
      <c r="D178" s="1">
        <f>'PR-RAS'!E182</f>
        <v>124945.19</v>
      </c>
      <c r="E178" s="1">
        <v>0</v>
      </c>
      <c r="F178" s="1">
        <v>0</v>
      </c>
      <c r="G178" s="2">
        <f t="shared" si="0"/>
        <v>63676.272149999997</v>
      </c>
      <c r="H178" s="2">
        <f t="shared" si="1"/>
        <v>0.61999999999534339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27080.959999999999</v>
      </c>
      <c r="D179" s="1">
        <f>'PR-RAS'!E183</f>
        <v>22930.2</v>
      </c>
      <c r="E179" s="1">
        <v>0</v>
      </c>
      <c r="F179" s="1">
        <v>0</v>
      </c>
      <c r="G179" s="2">
        <f t="shared" si="0"/>
        <v>12983.56208</v>
      </c>
      <c r="H179" s="2">
        <f t="shared" si="1"/>
        <v>0.24000000000160071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319710.96999999997</v>
      </c>
      <c r="D180" s="1">
        <f>'PR-RAS'!E184</f>
        <v>278318.58</v>
      </c>
      <c r="E180" s="1">
        <v>0</v>
      </c>
      <c r="F180" s="1">
        <v>0</v>
      </c>
      <c r="G180" s="2">
        <f t="shared" si="0"/>
        <v>156866.31526999999</v>
      </c>
      <c r="H180" s="2">
        <f t="shared" si="1"/>
        <v>0.45000000001164153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48220.47</v>
      </c>
      <c r="D181" s="1">
        <f>'PR-RAS'!E185</f>
        <v>50895.63</v>
      </c>
      <c r="E181" s="1">
        <v>0</v>
      </c>
      <c r="F181" s="1">
        <v>0</v>
      </c>
      <c r="G181" s="2">
        <f t="shared" si="0"/>
        <v>27002.111399999994</v>
      </c>
      <c r="H181" s="2">
        <f t="shared" si="1"/>
        <v>0.8400000000037835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231366.25</v>
      </c>
      <c r="D182" s="1">
        <f>'PR-RAS'!E186</f>
        <v>247301.59</v>
      </c>
      <c r="E182" s="1">
        <v>0</v>
      </c>
      <c r="F182" s="1">
        <v>0</v>
      </c>
      <c r="G182" s="2">
        <f t="shared" si="0"/>
        <v>131400.46682999999</v>
      </c>
      <c r="H182" s="2">
        <f t="shared" si="1"/>
        <v>0.66000000000349246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199304.03999999998</v>
      </c>
      <c r="D184" s="1">
        <f>'PR-RAS'!E188</f>
        <v>221797.80000000002</v>
      </c>
      <c r="E184" s="1">
        <v>0</v>
      </c>
      <c r="F184" s="1">
        <v>0</v>
      </c>
      <c r="G184" s="2">
        <f t="shared" si="0"/>
        <v>117650.63412</v>
      </c>
      <c r="H184" s="2">
        <f t="shared" si="1"/>
        <v>0.23999999996158294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15028.02</v>
      </c>
      <c r="D185" s="1">
        <f>'PR-RAS'!E189</f>
        <v>12887.6</v>
      </c>
      <c r="E185" s="1">
        <v>0</v>
      </c>
      <c r="F185" s="1">
        <v>0</v>
      </c>
      <c r="G185" s="2">
        <f t="shared" si="0"/>
        <v>7507.7924800000001</v>
      </c>
      <c r="H185" s="2">
        <f t="shared" si="1"/>
        <v>0.42000000000007276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14673.45</v>
      </c>
      <c r="D186" s="1">
        <f>'PR-RAS'!E190</f>
        <v>16557.41</v>
      </c>
      <c r="E186" s="1">
        <v>0</v>
      </c>
      <c r="F186" s="1">
        <v>0</v>
      </c>
      <c r="G186" s="2">
        <f t="shared" si="0"/>
        <v>8840.8299500000012</v>
      </c>
      <c r="H186" s="2">
        <f t="shared" si="1"/>
        <v>0.86000000000058208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29866.98</v>
      </c>
      <c r="D187" s="1">
        <f>'PR-RAS'!E191</f>
        <v>40140.68</v>
      </c>
      <c r="E187" s="1">
        <v>0</v>
      </c>
      <c r="F187" s="1">
        <v>0</v>
      </c>
      <c r="G187" s="2">
        <f t="shared" si="0"/>
        <v>20487.591239999998</v>
      </c>
      <c r="H187" s="2">
        <f t="shared" si="1"/>
        <v>0.34000000000014552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3508.94</v>
      </c>
      <c r="D188" s="1">
        <f>'PR-RAS'!E192</f>
        <v>5275</v>
      </c>
      <c r="E188" s="1">
        <v>0</v>
      </c>
      <c r="F188" s="1">
        <v>0</v>
      </c>
      <c r="G188" s="2">
        <f t="shared" si="0"/>
        <v>2629.02178</v>
      </c>
      <c r="H188" s="2">
        <f t="shared" si="1"/>
        <v>5.999999999994543E-2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7549.26</v>
      </c>
      <c r="D189" s="1">
        <f>'PR-RAS'!E193</f>
        <v>14760.6</v>
      </c>
      <c r="E189" s="1">
        <v>0</v>
      </c>
      <c r="F189" s="1">
        <v>0</v>
      </c>
      <c r="G189" s="2">
        <f t="shared" si="0"/>
        <v>6969.2464799999998</v>
      </c>
      <c r="H189" s="2">
        <f t="shared" si="1"/>
        <v>0.65999999999985448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128677.39</v>
      </c>
      <c r="D191" s="1">
        <f>'PR-RAS'!E195</f>
        <v>132176.51</v>
      </c>
      <c r="E191" s="1">
        <v>0</v>
      </c>
      <c r="F191" s="1">
        <v>0</v>
      </c>
      <c r="G191" s="2">
        <f t="shared" si="0"/>
        <v>74675.777900000001</v>
      </c>
      <c r="H191" s="2">
        <f t="shared" si="1"/>
        <v>0.8799999999901047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33546.33</v>
      </c>
      <c r="D192" s="1">
        <f>'PR-RAS'!E196</f>
        <v>30568.82</v>
      </c>
      <c r="E192" s="1">
        <v>0</v>
      </c>
      <c r="F192" s="1">
        <v>0</v>
      </c>
      <c r="G192" s="2">
        <f t="shared" si="0"/>
        <v>18084.638269999999</v>
      </c>
      <c r="H192" s="2">
        <f t="shared" si="1"/>
        <v>0.51000000000203727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24191.8</v>
      </c>
      <c r="D198" s="1">
        <f>'PR-RAS'!E202</f>
        <v>21388.39</v>
      </c>
      <c r="E198" s="1">
        <v>0</v>
      </c>
      <c r="F198" s="1">
        <v>0</v>
      </c>
      <c r="G198" s="2">
        <f t="shared" si="0"/>
        <v>13192.81026</v>
      </c>
      <c r="H198" s="2">
        <f t="shared" si="1"/>
        <v>0.59000000000014552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24191.8</v>
      </c>
      <c r="D201" s="1">
        <f>'PR-RAS'!E205</f>
        <v>21388.39</v>
      </c>
      <c r="E201" s="1">
        <v>0</v>
      </c>
      <c r="F201" s="1">
        <v>0</v>
      </c>
      <c r="G201" s="2">
        <f t="shared" si="0"/>
        <v>13393.716</v>
      </c>
      <c r="H201" s="2">
        <f t="shared" si="1"/>
        <v>0.59000000000014552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9354.5299999999988</v>
      </c>
      <c r="D206" s="1">
        <f>'PR-RAS'!E210</f>
        <v>9180.43</v>
      </c>
      <c r="E206" s="1">
        <v>0</v>
      </c>
      <c r="F206" s="1">
        <v>0</v>
      </c>
      <c r="G206" s="2">
        <f t="shared" si="0"/>
        <v>5681.6549499999992</v>
      </c>
      <c r="H206" s="2">
        <f t="shared" si="1"/>
        <v>0.90000000000145519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9261.8799999999992</v>
      </c>
      <c r="D207" s="1">
        <f>'PR-RAS'!E211</f>
        <v>9121.09</v>
      </c>
      <c r="E207" s="1">
        <v>0</v>
      </c>
      <c r="F207" s="1">
        <v>0</v>
      </c>
      <c r="G207" s="2">
        <f t="shared" si="0"/>
        <v>5665.8363599999993</v>
      </c>
      <c r="H207" s="2">
        <f t="shared" si="1"/>
        <v>0.21000000000094587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92.65</v>
      </c>
      <c r="D209" s="1">
        <f>'PR-RAS'!E213</f>
        <v>59.34</v>
      </c>
      <c r="E209" s="1">
        <v>0</v>
      </c>
      <c r="F209" s="1">
        <v>0</v>
      </c>
      <c r="G209" s="2">
        <f t="shared" si="0"/>
        <v>43.95664</v>
      </c>
      <c r="H209" s="2">
        <f t="shared" si="1"/>
        <v>0.68999999999999773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88318.78</v>
      </c>
      <c r="D211" s="1">
        <f>'PR-RAS'!E215</f>
        <v>91134.86</v>
      </c>
      <c r="E211" s="1">
        <v>0</v>
      </c>
      <c r="F211" s="1">
        <v>0</v>
      </c>
      <c r="G211" s="2">
        <f t="shared" si="0"/>
        <v>56823.584999999999</v>
      </c>
      <c r="H211" s="2">
        <f t="shared" si="1"/>
        <v>0.36000000000058208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88318.78</v>
      </c>
      <c r="D215" s="1">
        <f>'PR-RAS'!E219</f>
        <v>91134.86</v>
      </c>
      <c r="E215" s="1">
        <v>0</v>
      </c>
      <c r="F215" s="1">
        <v>0</v>
      </c>
      <c r="G215" s="2">
        <f t="shared" si="0"/>
        <v>57905.938999999998</v>
      </c>
      <c r="H215" s="2">
        <f t="shared" si="1"/>
        <v>0.36000000000058208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88318.78</v>
      </c>
      <c r="D218" s="1">
        <f>'PR-RAS'!E222</f>
        <v>91134.86</v>
      </c>
      <c r="E218" s="1">
        <v>0</v>
      </c>
      <c r="F218" s="1">
        <v>0</v>
      </c>
      <c r="G218" s="2">
        <f t="shared" si="0"/>
        <v>58717.7045</v>
      </c>
      <c r="H218" s="2">
        <f t="shared" si="1"/>
        <v>0.36000000000058208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290420.71000000002</v>
      </c>
      <c r="D220" s="1">
        <f>'PR-RAS'!E224</f>
        <v>282434.62</v>
      </c>
      <c r="E220" s="1">
        <v>0</v>
      </c>
      <c r="F220" s="1">
        <v>0</v>
      </c>
      <c r="G220" s="2">
        <f t="shared" si="0"/>
        <v>187308.49904999998</v>
      </c>
      <c r="H220" s="2">
        <f t="shared" si="1"/>
        <v>0.66999999998370185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47585.51</v>
      </c>
      <c r="D227" s="1">
        <f>'PR-RAS'!E231</f>
        <v>77139.259999999995</v>
      </c>
      <c r="E227" s="1">
        <v>0</v>
      </c>
      <c r="F227" s="1">
        <v>0</v>
      </c>
      <c r="G227" s="2">
        <f t="shared" si="0"/>
        <v>45621.270779999999</v>
      </c>
      <c r="H227" s="2">
        <f t="shared" si="1"/>
        <v>0.74999999999272404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7934.5</v>
      </c>
      <c r="D228" s="1">
        <f>'PR-RAS'!E232</f>
        <v>1599.9</v>
      </c>
      <c r="E228" s="1">
        <v>0</v>
      </c>
      <c r="F228" s="1">
        <v>0</v>
      </c>
      <c r="G228" s="2">
        <f t="shared" si="0"/>
        <v>2527.4861000000001</v>
      </c>
      <c r="H228" s="2">
        <f t="shared" si="1"/>
        <v>0.59999999999990905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39651.01</v>
      </c>
      <c r="D229" s="1">
        <f>'PR-RAS'!E233</f>
        <v>75539.360000000001</v>
      </c>
      <c r="E229" s="1">
        <v>0</v>
      </c>
      <c r="F229" s="1">
        <v>0</v>
      </c>
      <c r="G229" s="2">
        <f t="shared" si="0"/>
        <v>43486.37844</v>
      </c>
      <c r="H229" s="2">
        <f t="shared" si="1"/>
        <v>0.37000000000261934</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242835.20000000001</v>
      </c>
      <c r="D232" s="1">
        <f>'PR-RAS'!E236</f>
        <v>205295.35999999999</v>
      </c>
      <c r="E232" s="1">
        <v>0</v>
      </c>
      <c r="F232" s="1">
        <v>0</v>
      </c>
      <c r="G232" s="2">
        <f t="shared" si="0"/>
        <v>150941.38751999999</v>
      </c>
      <c r="H232" s="2">
        <f t="shared" si="1"/>
        <v>0.55999999999767169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177606.45</v>
      </c>
      <c r="D233" s="1">
        <f>'PR-RAS'!E237</f>
        <v>105295.36</v>
      </c>
      <c r="E233" s="1">
        <v>0</v>
      </c>
      <c r="F233" s="1">
        <v>0</v>
      </c>
      <c r="G233" s="2">
        <f t="shared" si="0"/>
        <v>90061.74344000002</v>
      </c>
      <c r="H233" s="2">
        <f t="shared" si="1"/>
        <v>0.81000000001222361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65228.75</v>
      </c>
      <c r="D234" s="1">
        <f>'PR-RAS'!E238</f>
        <v>100000</v>
      </c>
      <c r="E234" s="1">
        <v>0</v>
      </c>
      <c r="F234" s="1">
        <v>0</v>
      </c>
      <c r="G234" s="2">
        <f t="shared" si="0"/>
        <v>61798.298750000002</v>
      </c>
      <c r="H234" s="2">
        <f t="shared" si="1"/>
        <v>0.25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317566.08000000002</v>
      </c>
      <c r="D248" s="1">
        <f>'PR-RAS'!E252</f>
        <v>355198.06</v>
      </c>
      <c r="E248" s="1">
        <v>0</v>
      </c>
      <c r="F248" s="1">
        <v>0</v>
      </c>
      <c r="G248" s="2">
        <f t="shared" si="0"/>
        <v>253906.66339999999</v>
      </c>
      <c r="H248" s="2">
        <f t="shared" si="1"/>
        <v>0.14000000001396984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317566.08000000002</v>
      </c>
      <c r="D255" s="1">
        <f>'PR-RAS'!E259</f>
        <v>355198.06</v>
      </c>
      <c r="E255" s="1">
        <v>0</v>
      </c>
      <c r="F255" s="1">
        <v>0</v>
      </c>
      <c r="G255" s="2">
        <f t="shared" si="0"/>
        <v>261102.3988</v>
      </c>
      <c r="H255" s="2">
        <f t="shared" si="1"/>
        <v>0.14000000001396984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306182.43</v>
      </c>
      <c r="D256" s="1">
        <f>'PR-RAS'!E260</f>
        <v>341442.06</v>
      </c>
      <c r="E256" s="1">
        <v>0</v>
      </c>
      <c r="F256" s="1">
        <v>0</v>
      </c>
      <c r="G256" s="2">
        <f t="shared" si="0"/>
        <v>252211.97025000001</v>
      </c>
      <c r="H256" s="2">
        <f t="shared" si="1"/>
        <v>0.48999999999068677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11383.65</v>
      </c>
      <c r="D257" s="1">
        <f>'PR-RAS'!E261</f>
        <v>13756</v>
      </c>
      <c r="E257" s="1">
        <v>0</v>
      </c>
      <c r="F257" s="1">
        <v>0</v>
      </c>
      <c r="G257" s="2">
        <f t="shared" si="0"/>
        <v>9957.2864000000009</v>
      </c>
      <c r="H257" s="2">
        <f t="shared" si="1"/>
        <v>0.3500000000003638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657166.43000000005</v>
      </c>
      <c r="D259" s="1">
        <f>'PR-RAS'!E263</f>
        <v>825048.94</v>
      </c>
      <c r="E259" s="1">
        <v>0</v>
      </c>
      <c r="F259" s="1">
        <v>0</v>
      </c>
      <c r="G259" s="2">
        <f t="shared" si="0"/>
        <v>595274.19198</v>
      </c>
      <c r="H259" s="2">
        <f t="shared" si="1"/>
        <v>0.4900000001071021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628166.43000000005</v>
      </c>
      <c r="D260" s="1">
        <f>'PR-RAS'!E264</f>
        <v>749048.94</v>
      </c>
      <c r="E260" s="1">
        <v>0</v>
      </c>
      <c r="F260" s="1">
        <v>0</v>
      </c>
      <c r="G260" s="2">
        <f t="shared" si="0"/>
        <v>550702.45629</v>
      </c>
      <c r="H260" s="2">
        <f t="shared" si="1"/>
        <v>0.4900000001071021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628166.43000000005</v>
      </c>
      <c r="D261" s="1">
        <f>'PR-RAS'!E265</f>
        <v>749048.94</v>
      </c>
      <c r="E261" s="1">
        <v>0</v>
      </c>
      <c r="F261" s="1">
        <v>0</v>
      </c>
      <c r="G261" s="2">
        <f t="shared" si="0"/>
        <v>552828.7206</v>
      </c>
      <c r="H261" s="2">
        <f t="shared" si="1"/>
        <v>0.4900000001071021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29000</v>
      </c>
      <c r="D264" s="1">
        <f>'PR-RAS'!E268</f>
        <v>58000</v>
      </c>
      <c r="E264" s="1">
        <v>0</v>
      </c>
      <c r="F264" s="1">
        <v>0</v>
      </c>
      <c r="G264" s="2">
        <f t="shared" si="0"/>
        <v>38135</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29000</v>
      </c>
      <c r="D265" s="1">
        <f>'PR-RAS'!E269</f>
        <v>58000</v>
      </c>
      <c r="E265" s="1">
        <v>0</v>
      </c>
      <c r="F265" s="1">
        <v>0</v>
      </c>
      <c r="G265" s="2">
        <f t="shared" ref="G265:G521" si="8">(B265/1000)*(C265*1+D265*2)</f>
        <v>38280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18000</v>
      </c>
      <c r="E275" s="1">
        <v>0</v>
      </c>
      <c r="F275" s="1">
        <v>0</v>
      </c>
      <c r="G275" s="2">
        <f t="shared" si="8"/>
        <v>9864</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18000</v>
      </c>
      <c r="E276" s="1">
        <v>0</v>
      </c>
      <c r="F276" s="1">
        <v>0</v>
      </c>
      <c r="G276" s="2">
        <f t="shared" si="8"/>
        <v>9900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6538294.8399999999</v>
      </c>
      <c r="D285" s="1">
        <f>'PR-RAS'!E289</f>
        <v>7771257.0700000003</v>
      </c>
      <c r="E285" s="1">
        <v>0</v>
      </c>
      <c r="F285" s="1">
        <v>0</v>
      </c>
      <c r="G285" s="2">
        <f t="shared" si="8"/>
        <v>6270949.7503199996</v>
      </c>
      <c r="H285" s="2">
        <f t="shared" si="9"/>
        <v>0.23000000044703484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5974557.2699999996</v>
      </c>
      <c r="D286" s="1">
        <f>'PR-RAS'!E290</f>
        <v>5583984.0000000019</v>
      </c>
      <c r="E286" s="1">
        <v>0</v>
      </c>
      <c r="F286" s="1">
        <v>0</v>
      </c>
      <c r="G286" s="2">
        <f t="shared" si="8"/>
        <v>4885619.7019500006</v>
      </c>
      <c r="H286" s="2">
        <f t="shared" si="9"/>
        <v>0.27000000141561031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5333328.26</v>
      </c>
      <c r="D288" s="1">
        <f>'PR-RAS'!E292</f>
        <v>6170810.21</v>
      </c>
      <c r="E288" s="1">
        <v>0</v>
      </c>
      <c r="F288" s="1">
        <v>0</v>
      </c>
      <c r="G288" s="2">
        <f t="shared" si="8"/>
        <v>5072710.2711599991</v>
      </c>
      <c r="H288" s="2">
        <f t="shared" si="9"/>
        <v>0.46999999973922968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1336132.8600000001</v>
      </c>
      <c r="D290" s="1">
        <f>'PR-RAS'!E294</f>
        <v>2517357.38</v>
      </c>
      <c r="E290" s="1">
        <v>0</v>
      </c>
      <c r="F290" s="1">
        <v>0</v>
      </c>
      <c r="G290" s="2">
        <f t="shared" si="8"/>
        <v>1841174.9621799998</v>
      </c>
      <c r="H290" s="2">
        <f t="shared" si="9"/>
        <v>0.51999999978579581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951.19</v>
      </c>
      <c r="D291" s="1">
        <f>'PR-RAS'!E295</f>
        <v>0</v>
      </c>
      <c r="E291" s="1">
        <v>0</v>
      </c>
      <c r="F291" s="1">
        <v>0</v>
      </c>
      <c r="G291" s="2">
        <f t="shared" si="8"/>
        <v>275.8451</v>
      </c>
      <c r="H291" s="2">
        <f t="shared" si="9"/>
        <v>0.19000000000005457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175409.83</v>
      </c>
      <c r="D293" s="1">
        <f>'PR-RAS'!E298</f>
        <v>97527.75</v>
      </c>
      <c r="E293" s="1">
        <v>0</v>
      </c>
      <c r="F293" s="1">
        <v>0</v>
      </c>
      <c r="G293" s="2">
        <f t="shared" si="8"/>
        <v>108175.87635999998</v>
      </c>
      <c r="H293" s="2">
        <f t="shared" si="9"/>
        <v>0.42000000001280569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175409.83</v>
      </c>
      <c r="D294" s="1">
        <f>'PR-RAS'!E299</f>
        <v>97527.75</v>
      </c>
      <c r="E294" s="1">
        <v>0</v>
      </c>
      <c r="F294" s="1">
        <v>0</v>
      </c>
      <c r="G294" s="2">
        <f t="shared" si="8"/>
        <v>108546.34168999999</v>
      </c>
      <c r="H294" s="2">
        <f t="shared" si="9"/>
        <v>0.42000000001280569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175409.83</v>
      </c>
      <c r="D295" s="1">
        <f>'PR-RAS'!E300</f>
        <v>97527.75</v>
      </c>
      <c r="E295" s="1">
        <v>0</v>
      </c>
      <c r="F295" s="1">
        <v>0</v>
      </c>
      <c r="G295" s="2">
        <f t="shared" si="8"/>
        <v>108916.80701999998</v>
      </c>
      <c r="H295" s="2">
        <f t="shared" si="9"/>
        <v>0.42000000001280569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175409.83</v>
      </c>
      <c r="D296" s="1">
        <f>'PR-RAS'!E301</f>
        <v>97527.75</v>
      </c>
      <c r="E296" s="1">
        <v>0</v>
      </c>
      <c r="F296" s="1">
        <v>0</v>
      </c>
      <c r="G296" s="2">
        <f t="shared" si="8"/>
        <v>109287.27234999998</v>
      </c>
      <c r="H296" s="2">
        <f t="shared" si="9"/>
        <v>0.42000000001280569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6876114.2799999993</v>
      </c>
      <c r="D345" s="1">
        <f>'PR-RAS'!E350</f>
        <v>3465567.5900000003</v>
      </c>
      <c r="E345" s="1">
        <v>0</v>
      </c>
      <c r="F345" s="1">
        <v>0</v>
      </c>
      <c r="G345" s="2">
        <f t="shared" si="8"/>
        <v>4749693.8142400002</v>
      </c>
      <c r="H345" s="2">
        <f t="shared" si="9"/>
        <v>0.68999999901279807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604047.79</v>
      </c>
      <c r="D346" s="1">
        <f>'PR-RAS'!E351</f>
        <v>657780.85</v>
      </c>
      <c r="E346" s="1">
        <v>0</v>
      </c>
      <c r="F346" s="1">
        <v>0</v>
      </c>
      <c r="G346" s="2">
        <f t="shared" si="8"/>
        <v>662265.27404999989</v>
      </c>
      <c r="H346" s="2">
        <f t="shared" si="9"/>
        <v>0.35999999998603016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585185.29</v>
      </c>
      <c r="D347" s="1">
        <f>'PR-RAS'!E352</f>
        <v>657780.85</v>
      </c>
      <c r="E347" s="1">
        <v>0</v>
      </c>
      <c r="F347" s="1">
        <v>0</v>
      </c>
      <c r="G347" s="2">
        <f t="shared" si="8"/>
        <v>657658.45853999991</v>
      </c>
      <c r="H347" s="2">
        <f t="shared" si="9"/>
        <v>0.44000000006053597</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585185.29</v>
      </c>
      <c r="D348" s="1">
        <f>'PR-RAS'!E353</f>
        <v>657780.85</v>
      </c>
      <c r="E348" s="1">
        <v>0</v>
      </c>
      <c r="F348" s="1">
        <v>0</v>
      </c>
      <c r="G348" s="2">
        <f t="shared" si="8"/>
        <v>659559.20552999992</v>
      </c>
      <c r="H348" s="2">
        <f t="shared" si="9"/>
        <v>0.44000000006053597</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18862.5</v>
      </c>
      <c r="D351" s="1">
        <f>'PR-RAS'!E356</f>
        <v>0</v>
      </c>
      <c r="E351" s="1">
        <v>0</v>
      </c>
      <c r="F351" s="1">
        <v>0</v>
      </c>
      <c r="G351" s="2">
        <f t="shared" si="8"/>
        <v>6601.875</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18862.5</v>
      </c>
      <c r="D355" s="1">
        <f>'PR-RAS'!E360</f>
        <v>0</v>
      </c>
      <c r="E355" s="1">
        <v>0</v>
      </c>
      <c r="F355" s="1">
        <v>0</v>
      </c>
      <c r="G355" s="2">
        <f t="shared" si="8"/>
        <v>6677.3249999999998</v>
      </c>
      <c r="H355" s="2">
        <f t="shared" si="9"/>
        <v>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5796381.7399999993</v>
      </c>
      <c r="D358" s="1">
        <f>'PR-RAS'!E363</f>
        <v>2672063.9700000002</v>
      </c>
      <c r="E358" s="1">
        <v>0</v>
      </c>
      <c r="F358" s="1">
        <v>0</v>
      </c>
      <c r="G358" s="2">
        <f t="shared" si="8"/>
        <v>3977161.9557599998</v>
      </c>
      <c r="H358" s="2">
        <f t="shared" si="9"/>
        <v>0.29000000050291419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5317803.9799999995</v>
      </c>
      <c r="D359" s="1">
        <f>'PR-RAS'!E364</f>
        <v>2098550.9900000002</v>
      </c>
      <c r="E359" s="1">
        <v>0</v>
      </c>
      <c r="F359" s="1">
        <v>0</v>
      </c>
      <c r="G359" s="2">
        <f t="shared" si="8"/>
        <v>3406336.3336800002</v>
      </c>
      <c r="H359" s="2">
        <f t="shared" si="9"/>
        <v>3.0000000260770321E-2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3125</v>
      </c>
      <c r="E361" s="1">
        <v>0</v>
      </c>
      <c r="F361" s="1">
        <v>0</v>
      </c>
      <c r="G361" s="2">
        <f t="shared" si="8"/>
        <v>2250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5014123.09</v>
      </c>
      <c r="D362" s="1">
        <f>'PR-RAS'!E367</f>
        <v>1240115.8500000001</v>
      </c>
      <c r="E362" s="1">
        <v>0</v>
      </c>
      <c r="F362" s="1">
        <v>0</v>
      </c>
      <c r="G362" s="2">
        <f t="shared" si="8"/>
        <v>2705462.07919</v>
      </c>
      <c r="H362" s="2">
        <f t="shared" si="9"/>
        <v>0.23999999975785613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303680.89</v>
      </c>
      <c r="D363" s="1">
        <f>'PR-RAS'!E368</f>
        <v>855310.14</v>
      </c>
      <c r="E363" s="1">
        <v>0</v>
      </c>
      <c r="F363" s="1">
        <v>0</v>
      </c>
      <c r="G363" s="2">
        <f t="shared" si="8"/>
        <v>729177.02353999997</v>
      </c>
      <c r="H363" s="2">
        <f t="shared" si="9"/>
        <v>0.25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185804.02</v>
      </c>
      <c r="D364" s="1">
        <f>'PR-RAS'!E369</f>
        <v>200350.22</v>
      </c>
      <c r="E364" s="1">
        <v>0</v>
      </c>
      <c r="F364" s="1">
        <v>0</v>
      </c>
      <c r="G364" s="2">
        <f t="shared" si="8"/>
        <v>212901.11897999997</v>
      </c>
      <c r="H364" s="2">
        <f t="shared" si="9"/>
        <v>0.23999999999068677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29118.46</v>
      </c>
      <c r="D365" s="1">
        <f>'PR-RAS'!E370</f>
        <v>25448.45</v>
      </c>
      <c r="E365" s="1">
        <v>0</v>
      </c>
      <c r="F365" s="1">
        <v>0</v>
      </c>
      <c r="G365" s="2">
        <f t="shared" si="8"/>
        <v>29125.591039999999</v>
      </c>
      <c r="H365" s="2">
        <f t="shared" si="9"/>
        <v>0.90999999999985448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1452.83</v>
      </c>
      <c r="E366" s="1">
        <v>0</v>
      </c>
      <c r="F366" s="1">
        <v>0</v>
      </c>
      <c r="G366" s="2">
        <f t="shared" si="8"/>
        <v>1060.5658999999998</v>
      </c>
      <c r="H366" s="2">
        <f t="shared" si="9"/>
        <v>0.17000000000007276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4075</v>
      </c>
      <c r="D370" s="1">
        <f>'PR-RAS'!E375</f>
        <v>388.25</v>
      </c>
      <c r="E370" s="1">
        <v>0</v>
      </c>
      <c r="F370" s="1">
        <v>0</v>
      </c>
      <c r="G370" s="2">
        <f t="shared" si="8"/>
        <v>1790.2035000000001</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152610.56</v>
      </c>
      <c r="D371" s="1">
        <f>'PR-RAS'!E376</f>
        <v>173060.69</v>
      </c>
      <c r="E371" s="1">
        <v>0</v>
      </c>
      <c r="F371" s="1">
        <v>0</v>
      </c>
      <c r="G371" s="2">
        <f t="shared" si="8"/>
        <v>184530.81779999999</v>
      </c>
      <c r="H371" s="2">
        <f t="shared" si="9"/>
        <v>0.75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19899.900000000001</v>
      </c>
      <c r="D373" s="1">
        <f>'PR-RAS'!E378</f>
        <v>36527.86</v>
      </c>
      <c r="E373" s="1">
        <v>0</v>
      </c>
      <c r="F373" s="1">
        <v>0</v>
      </c>
      <c r="G373" s="2">
        <f t="shared" si="8"/>
        <v>34579.490639999996</v>
      </c>
      <c r="H373" s="2">
        <f t="shared" si="9"/>
        <v>0.23999999999796273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19899.900000000001</v>
      </c>
      <c r="D374" s="1">
        <f>'PR-RAS'!E379</f>
        <v>36527.86</v>
      </c>
      <c r="E374" s="1">
        <v>0</v>
      </c>
      <c r="F374" s="1">
        <v>0</v>
      </c>
      <c r="G374" s="2">
        <f t="shared" si="8"/>
        <v>34672.446259999997</v>
      </c>
      <c r="H374" s="2">
        <f t="shared" si="9"/>
        <v>0.23999999999796273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41465.71</v>
      </c>
      <c r="D378" s="1">
        <f>'PR-RAS'!E383</f>
        <v>14914.84</v>
      </c>
      <c r="E378" s="1">
        <v>0</v>
      </c>
      <c r="F378" s="1">
        <v>0</v>
      </c>
      <c r="G378" s="2">
        <f t="shared" si="8"/>
        <v>26878.36203</v>
      </c>
      <c r="H378" s="2">
        <f t="shared" si="9"/>
        <v>0.4500000000007276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11314.57</v>
      </c>
      <c r="D379" s="1">
        <f>'PR-RAS'!E384</f>
        <v>9814.84</v>
      </c>
      <c r="E379" s="1">
        <v>0</v>
      </c>
      <c r="F379" s="1">
        <v>0</v>
      </c>
      <c r="G379" s="2">
        <f t="shared" si="8"/>
        <v>11696.9265</v>
      </c>
      <c r="H379" s="2">
        <f t="shared" si="9"/>
        <v>0.59000000000014552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30151.14</v>
      </c>
      <c r="D380" s="1">
        <f>'PR-RAS'!E385</f>
        <v>5100</v>
      </c>
      <c r="E380" s="1">
        <v>0</v>
      </c>
      <c r="F380" s="1">
        <v>0</v>
      </c>
      <c r="G380" s="2">
        <f t="shared" si="8"/>
        <v>15293.082060000001</v>
      </c>
      <c r="H380" s="2">
        <f t="shared" si="9"/>
        <v>0.13999999999941792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231408.13</v>
      </c>
      <c r="D386" s="1">
        <f>'PR-RAS'!E391</f>
        <v>321720.06</v>
      </c>
      <c r="E386" s="1">
        <v>0</v>
      </c>
      <c r="F386" s="1">
        <v>0</v>
      </c>
      <c r="G386" s="2">
        <f t="shared" si="8"/>
        <v>336816.57624999998</v>
      </c>
      <c r="H386" s="2">
        <f t="shared" si="9"/>
        <v>0.19000000000232831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56717.14</v>
      </c>
      <c r="D389" s="1">
        <f>'PR-RAS'!E394</f>
        <v>133771.29999999999</v>
      </c>
      <c r="E389" s="1">
        <v>0</v>
      </c>
      <c r="F389" s="1">
        <v>0</v>
      </c>
      <c r="G389" s="2">
        <f t="shared" si="8"/>
        <v>125812.77912000001</v>
      </c>
      <c r="H389" s="2">
        <f t="shared" si="9"/>
        <v>0.43999999998777639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174690.99</v>
      </c>
      <c r="D390" s="1">
        <f>'PR-RAS'!E395</f>
        <v>187948.76</v>
      </c>
      <c r="E390" s="1">
        <v>0</v>
      </c>
      <c r="F390" s="1">
        <v>0</v>
      </c>
      <c r="G390" s="2">
        <f t="shared" si="8"/>
        <v>214178.93039000002</v>
      </c>
      <c r="H390" s="2">
        <f t="shared" si="9"/>
        <v>0.25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475684.75</v>
      </c>
      <c r="D397" s="1">
        <f>'PR-RAS'!E402</f>
        <v>135722.76999999999</v>
      </c>
      <c r="E397" s="1">
        <v>0</v>
      </c>
      <c r="F397" s="1">
        <v>0</v>
      </c>
      <c r="G397" s="2">
        <f t="shared" si="8"/>
        <v>295863.59484000003</v>
      </c>
      <c r="H397" s="2">
        <f t="shared" si="9"/>
        <v>0.48000000001047738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475684.75</v>
      </c>
      <c r="D398" s="1">
        <f>'PR-RAS'!E403</f>
        <v>135722.76999999999</v>
      </c>
      <c r="E398" s="1">
        <v>0</v>
      </c>
      <c r="F398" s="1">
        <v>0</v>
      </c>
      <c r="G398" s="2">
        <f t="shared" si="8"/>
        <v>296610.72513000004</v>
      </c>
      <c r="H398" s="2">
        <f t="shared" si="9"/>
        <v>0.48000000001047738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6700704.4499999993</v>
      </c>
      <c r="D403" s="1">
        <f>'PR-RAS'!E408</f>
        <v>3368039.8400000003</v>
      </c>
      <c r="E403" s="1">
        <v>0</v>
      </c>
      <c r="F403" s="1">
        <v>0</v>
      </c>
      <c r="G403" s="2">
        <f t="shared" si="8"/>
        <v>5401587.2202599999</v>
      </c>
      <c r="H403" s="2">
        <f t="shared" si="9"/>
        <v>0.60999999893829226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2873980.11</v>
      </c>
      <c r="D405" s="1">
        <f>'PR-RAS'!E410</f>
        <v>4379211.29</v>
      </c>
      <c r="E405" s="1">
        <v>0</v>
      </c>
      <c r="F405" s="1">
        <v>0</v>
      </c>
      <c r="G405" s="2">
        <f t="shared" si="8"/>
        <v>4699490.68676</v>
      </c>
      <c r="H405" s="2">
        <f t="shared" si="9"/>
        <v>0.39999999990686774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1001.88</v>
      </c>
      <c r="D406" s="1">
        <f>'PR-RAS'!E411</f>
        <v>62284.77</v>
      </c>
      <c r="E406" s="1">
        <v>0</v>
      </c>
      <c r="F406" s="1">
        <v>0</v>
      </c>
      <c r="G406" s="2">
        <f t="shared" si="8"/>
        <v>50856.4251</v>
      </c>
      <c r="H406" s="2">
        <f t="shared" si="9"/>
        <v>0.35000000000320597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12688261.939999999</v>
      </c>
      <c r="D407" s="1">
        <f>'PR-RAS'!E412</f>
        <v>13452768.820000002</v>
      </c>
      <c r="E407" s="1">
        <v>0</v>
      </c>
      <c r="F407" s="1">
        <v>0</v>
      </c>
      <c r="G407" s="2">
        <f t="shared" si="8"/>
        <v>16075082.629480004</v>
      </c>
      <c r="H407" s="2">
        <f t="shared" si="9"/>
        <v>0.23999999836087227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13414409.119999999</v>
      </c>
      <c r="D408" s="1">
        <f>'PR-RAS'!E413</f>
        <v>11236824.66</v>
      </c>
      <c r="E408" s="1">
        <v>0</v>
      </c>
      <c r="F408" s="1">
        <v>0</v>
      </c>
      <c r="G408" s="2">
        <f t="shared" si="8"/>
        <v>14606439.785079999</v>
      </c>
      <c r="H408" s="2">
        <f t="shared" si="9"/>
        <v>0.45999999903142452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2215944.160000002</v>
      </c>
      <c r="E409" s="1">
        <v>0</v>
      </c>
      <c r="F409" s="1">
        <v>0</v>
      </c>
      <c r="G409" s="2">
        <f t="shared" si="8"/>
        <v>1808210.4345600016</v>
      </c>
      <c r="H409" s="2">
        <f t="shared" si="9"/>
        <v>0.16000000201165676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726147.1799999997</v>
      </c>
      <c r="D410" s="1">
        <f>'PR-RAS'!E415</f>
        <v>0</v>
      </c>
      <c r="E410" s="1">
        <v>0</v>
      </c>
      <c r="F410" s="1">
        <v>0</v>
      </c>
      <c r="G410" s="2">
        <f t="shared" si="8"/>
        <v>296994.19661999989</v>
      </c>
      <c r="H410" s="2">
        <f t="shared" si="9"/>
        <v>0.17999999970197678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2459348.15</v>
      </c>
      <c r="D411" s="1">
        <f>'PR-RAS'!E416</f>
        <v>1791598.92</v>
      </c>
      <c r="E411" s="1">
        <v>0</v>
      </c>
      <c r="F411" s="1">
        <v>0</v>
      </c>
      <c r="G411" s="2">
        <f t="shared" si="8"/>
        <v>2477443.8558999998</v>
      </c>
      <c r="H411" s="2">
        <f t="shared" si="9"/>
        <v>0.22999999998137355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1337134.74</v>
      </c>
      <c r="D413" s="1">
        <f>'PR-RAS'!E418</f>
        <v>2579642.15</v>
      </c>
      <c r="E413" s="1">
        <v>0</v>
      </c>
      <c r="F413" s="1">
        <v>0</v>
      </c>
      <c r="G413" s="2">
        <f t="shared" si="8"/>
        <v>2676524.6444799998</v>
      </c>
      <c r="H413" s="2">
        <f t="shared" si="9"/>
        <v>0.40999999991618097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1700000</v>
      </c>
      <c r="D414" s="1">
        <f>'PR-RAS'!E420</f>
        <v>0</v>
      </c>
      <c r="E414" s="1">
        <v>0</v>
      </c>
      <c r="F414" s="1">
        <v>0</v>
      </c>
      <c r="G414" s="2">
        <f t="shared" si="8"/>
        <v>702100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1300000</v>
      </c>
      <c r="D415" s="1">
        <f>'PR-RAS'!E421</f>
        <v>0</v>
      </c>
      <c r="E415" s="1">
        <v>0</v>
      </c>
      <c r="F415" s="1">
        <v>0</v>
      </c>
      <c r="G415" s="2">
        <f t="shared" si="8"/>
        <v>538200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1300000</v>
      </c>
      <c r="D449" s="1">
        <f>'PR-RAS'!E455</f>
        <v>0</v>
      </c>
      <c r="E449" s="1">
        <v>0</v>
      </c>
      <c r="F449" s="1">
        <v>0</v>
      </c>
      <c r="G449" s="2">
        <f t="shared" si="8"/>
        <v>582400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1300000</v>
      </c>
      <c r="D450" s="1">
        <f>'PR-RAS'!E456</f>
        <v>0</v>
      </c>
      <c r="E450" s="1">
        <v>0</v>
      </c>
      <c r="F450" s="1">
        <v>0</v>
      </c>
      <c r="G450" s="2">
        <f t="shared" si="8"/>
        <v>583700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400000</v>
      </c>
      <c r="D478" s="1">
        <f>'PR-RAS'!E484</f>
        <v>0</v>
      </c>
      <c r="E478" s="1">
        <v>0</v>
      </c>
      <c r="F478" s="1">
        <v>0</v>
      </c>
      <c r="G478" s="2">
        <f t="shared" si="8"/>
        <v>190800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400000</v>
      </c>
      <c r="D484" s="1">
        <f>'PR-RAS'!E490</f>
        <v>0</v>
      </c>
      <c r="E484" s="1">
        <v>0</v>
      </c>
      <c r="F484" s="1">
        <v>0</v>
      </c>
      <c r="G484" s="2">
        <f t="shared" si="8"/>
        <v>193200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400000</v>
      </c>
      <c r="D485" s="1">
        <f>'PR-RAS'!E491</f>
        <v>0</v>
      </c>
      <c r="E485" s="1">
        <v>0</v>
      </c>
      <c r="F485" s="1">
        <v>0</v>
      </c>
      <c r="G485" s="2">
        <f t="shared" si="8"/>
        <v>193600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237573.84</v>
      </c>
      <c r="D522" s="1">
        <f>'PR-RAS'!E528</f>
        <v>2637573.84</v>
      </c>
      <c r="E522" s="1">
        <v>0</v>
      </c>
      <c r="F522" s="1">
        <v>0</v>
      </c>
      <c r="G522" s="2">
        <f t="shared" ref="G522:G809" si="10">(B522/1000)*(C522*1+D522*2)</f>
        <v>2872127.9119199999</v>
      </c>
      <c r="H522" s="2">
        <f t="shared" ref="H522:H809" si="11">ABS(C522-ROUND(C522,0))+ABS(D522-ROUND(D522,0))</f>
        <v>0.32000000015250407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2000000</v>
      </c>
      <c r="E523" s="1">
        <v>0</v>
      </c>
      <c r="F523" s="1">
        <v>0</v>
      </c>
      <c r="G523" s="2">
        <f t="shared" si="10"/>
        <v>2088000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2000000</v>
      </c>
      <c r="E557" s="1">
        <v>0</v>
      </c>
      <c r="F557" s="1">
        <v>0</v>
      </c>
      <c r="G557" s="2">
        <f t="shared" si="10"/>
        <v>2224000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2000000</v>
      </c>
      <c r="E558" s="1">
        <v>0</v>
      </c>
      <c r="F558" s="1">
        <v>0</v>
      </c>
      <c r="G558" s="2">
        <f t="shared" si="10"/>
        <v>2228000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237573.84</v>
      </c>
      <c r="D587" s="1">
        <f>'PR-RAS'!E593</f>
        <v>637573.84</v>
      </c>
      <c r="E587" s="1">
        <v>0</v>
      </c>
      <c r="F587" s="1">
        <v>0</v>
      </c>
      <c r="G587" s="2">
        <f t="shared" si="10"/>
        <v>886454.81071999995</v>
      </c>
      <c r="H587" s="2">
        <f t="shared" si="11"/>
        <v>0.32000000003608875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237573.84</v>
      </c>
      <c r="D599" s="1">
        <f>'PR-RAS'!E605</f>
        <v>637573.84</v>
      </c>
      <c r="E599" s="1">
        <v>0</v>
      </c>
      <c r="F599" s="1">
        <v>0</v>
      </c>
      <c r="G599" s="2">
        <f t="shared" si="10"/>
        <v>904607.46895999997</v>
      </c>
      <c r="H599" s="2">
        <f t="shared" si="11"/>
        <v>0.32000000003608875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237573.84</v>
      </c>
      <c r="D600" s="1">
        <f>'PR-RAS'!E606</f>
        <v>637573.84</v>
      </c>
      <c r="E600" s="1">
        <v>0</v>
      </c>
      <c r="F600" s="1">
        <v>0</v>
      </c>
      <c r="G600" s="2">
        <f t="shared" si="10"/>
        <v>906120.19047999999</v>
      </c>
      <c r="H600" s="2">
        <f t="shared" si="11"/>
        <v>0.32000000003608875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1462426.16</v>
      </c>
      <c r="D629" s="1">
        <f>'PR-RAS'!E635</f>
        <v>0</v>
      </c>
      <c r="E629" s="1">
        <v>0</v>
      </c>
      <c r="F629" s="1">
        <v>0</v>
      </c>
      <c r="G629" s="2">
        <f t="shared" si="10"/>
        <v>918403.62847999996</v>
      </c>
      <c r="H629" s="2">
        <f t="shared" si="11"/>
        <v>0.15999999991618097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2637573.84</v>
      </c>
      <c r="E630" s="1">
        <v>0</v>
      </c>
      <c r="F630" s="1">
        <v>0</v>
      </c>
      <c r="G630" s="2">
        <f t="shared" si="10"/>
        <v>3318067.89072</v>
      </c>
      <c r="H630" s="2">
        <f t="shared" si="11"/>
        <v>0.16000000014901161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2024496.98</v>
      </c>
      <c r="D632" s="1">
        <f>'PR-RAS'!E638</f>
        <v>620468.77</v>
      </c>
      <c r="E632" s="1">
        <v>0</v>
      </c>
      <c r="F632" s="1">
        <v>0</v>
      </c>
      <c r="G632" s="2">
        <f t="shared" si="10"/>
        <v>2060489.18212</v>
      </c>
      <c r="H632" s="2">
        <f t="shared" si="11"/>
        <v>0.25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14388261.939999999</v>
      </c>
      <c r="D633" s="1">
        <f>'PR-RAS'!E639</f>
        <v>13452768.820000002</v>
      </c>
      <c r="E633" s="1">
        <v>0</v>
      </c>
      <c r="F633" s="1">
        <v>0</v>
      </c>
      <c r="G633" s="2">
        <f t="shared" si="10"/>
        <v>26097681.334560003</v>
      </c>
      <c r="H633" s="2">
        <f t="shared" si="11"/>
        <v>0.23999999836087227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13651982.959999999</v>
      </c>
      <c r="D634" s="1">
        <f>'PR-RAS'!E640</f>
        <v>13874398.5</v>
      </c>
      <c r="E634" s="1">
        <v>0</v>
      </c>
      <c r="F634" s="1">
        <v>0</v>
      </c>
      <c r="G634" s="2">
        <f t="shared" si="10"/>
        <v>26206693.714680001</v>
      </c>
      <c r="H634" s="2">
        <f t="shared" si="11"/>
        <v>0.54000000096857548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736278.98000000045</v>
      </c>
      <c r="D635" s="1">
        <f>'PR-RAS'!E641</f>
        <v>0</v>
      </c>
      <c r="E635" s="1">
        <v>0</v>
      </c>
      <c r="F635" s="1">
        <v>0</v>
      </c>
      <c r="G635" s="2">
        <f t="shared" si="10"/>
        <v>466800.8733200003</v>
      </c>
      <c r="H635" s="2">
        <f t="shared" si="11"/>
        <v>1.9999999552965164E-2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421629.67999999784</v>
      </c>
      <c r="E636" s="1">
        <v>0</v>
      </c>
      <c r="F636" s="1">
        <v>0</v>
      </c>
      <c r="G636" s="2">
        <f t="shared" si="10"/>
        <v>535469.69359999732</v>
      </c>
      <c r="H636" s="2">
        <f t="shared" si="11"/>
        <v>0.32000000216066837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434851.16999999993</v>
      </c>
      <c r="D637" s="1">
        <f>'PR-RAS'!E643</f>
        <v>1171130.1499999999</v>
      </c>
      <c r="E637" s="1">
        <v>0</v>
      </c>
      <c r="F637" s="1">
        <v>0</v>
      </c>
      <c r="G637" s="2">
        <f t="shared" si="10"/>
        <v>1766242.8949199999</v>
      </c>
      <c r="H637" s="2">
        <f t="shared" si="11"/>
        <v>0.31999999983236194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1171130.1500000004</v>
      </c>
      <c r="D639" s="1">
        <f>'PR-RAS'!E645</f>
        <v>749500.47000000207</v>
      </c>
      <c r="E639" s="1">
        <v>0</v>
      </c>
      <c r="F639" s="1">
        <v>0</v>
      </c>
      <c r="G639" s="2">
        <f t="shared" si="10"/>
        <v>1703543.635420003</v>
      </c>
      <c r="H639" s="2">
        <f t="shared" si="11"/>
        <v>0.62000000244006515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34.92</v>
      </c>
      <c r="D641" s="1">
        <f>'PR-RAS'!E647</f>
        <v>217582.85</v>
      </c>
      <c r="E641" s="1">
        <v>0</v>
      </c>
      <c r="F641" s="1">
        <v>0</v>
      </c>
      <c r="G641" s="2">
        <f t="shared" si="10"/>
        <v>278528.39679999999</v>
      </c>
      <c r="H641" s="2">
        <f t="shared" si="11"/>
        <v>0.22999999999417753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780354.08</v>
      </c>
      <c r="D642" s="1">
        <f>'PR-RAS'!E649</f>
        <v>1830312.98</v>
      </c>
      <c r="E642" s="1">
        <v>0</v>
      </c>
      <c r="F642" s="1">
        <v>0</v>
      </c>
      <c r="G642" s="2">
        <f t="shared" si="10"/>
        <v>2846668.2056400003</v>
      </c>
      <c r="H642" s="2">
        <f t="shared" si="11"/>
        <v>9.9999999976716936E-2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19073540.809999999</v>
      </c>
      <c r="D643" s="1">
        <f>'PR-RAS'!E650</f>
        <v>17562160.25</v>
      </c>
      <c r="E643" s="1">
        <v>0</v>
      </c>
      <c r="F643" s="1">
        <v>0</v>
      </c>
      <c r="G643" s="2">
        <f t="shared" si="10"/>
        <v>34795026.96102</v>
      </c>
      <c r="H643" s="2">
        <f t="shared" si="11"/>
        <v>0.44000000134110451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18023581.91</v>
      </c>
      <c r="D644" s="1">
        <f>'PR-RAS'!E651</f>
        <v>18019203.010000002</v>
      </c>
      <c r="E644" s="1">
        <v>0</v>
      </c>
      <c r="F644" s="1">
        <v>0</v>
      </c>
      <c r="G644" s="2">
        <f t="shared" si="10"/>
        <v>34761858.238990009</v>
      </c>
      <c r="H644" s="2">
        <f t="shared" si="11"/>
        <v>0.10000000149011612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1830312.9799999967</v>
      </c>
      <c r="D645" s="1">
        <f>'PR-RAS'!E652</f>
        <v>1373270.2199999988</v>
      </c>
      <c r="E645" s="1">
        <v>0</v>
      </c>
      <c r="F645" s="1">
        <v>0</v>
      </c>
      <c r="G645" s="2">
        <f t="shared" si="10"/>
        <v>2947493.6024799966</v>
      </c>
      <c r="H645" s="2">
        <f t="shared" si="11"/>
        <v>0.24000000208616257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54</v>
      </c>
      <c r="D646" s="1">
        <f>'PR-RAS'!E653</f>
        <v>55</v>
      </c>
      <c r="E646" s="1">
        <v>0</v>
      </c>
      <c r="F646" s="1">
        <v>0</v>
      </c>
      <c r="G646" s="2">
        <f t="shared" si="10"/>
        <v>105.78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53</v>
      </c>
      <c r="E647" s="1">
        <v>0</v>
      </c>
      <c r="F647" s="1">
        <v>0</v>
      </c>
      <c r="G647" s="2">
        <f t="shared" si="10"/>
        <v>97.546000000000006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52</v>
      </c>
      <c r="D648" s="1">
        <f>'PR-RAS'!E655</f>
        <v>53</v>
      </c>
      <c r="E648" s="1">
        <v>0</v>
      </c>
      <c r="F648" s="1">
        <v>0</v>
      </c>
      <c r="G648" s="2">
        <f t="shared" si="10"/>
        <v>102.226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44</v>
      </c>
      <c r="E649" s="1">
        <v>0</v>
      </c>
      <c r="F649" s="1">
        <v>0</v>
      </c>
      <c r="G649" s="2">
        <f t="shared" si="10"/>
        <v>81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70171.850000000006</v>
      </c>
      <c r="D654" s="1">
        <f>'PR-RAS'!E661</f>
        <v>88859</v>
      </c>
      <c r="E654" s="1">
        <v>0</v>
      </c>
      <c r="F654" s="1">
        <v>0</v>
      </c>
      <c r="G654" s="2">
        <f t="shared" si="10"/>
        <v>161872.07205000002</v>
      </c>
      <c r="H654" s="2">
        <f t="shared" si="11"/>
        <v>0.14999999999417923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2656.95</v>
      </c>
      <c r="D656" s="1">
        <f>'PR-RAS'!E663</f>
        <v>470.23</v>
      </c>
      <c r="E656" s="1">
        <v>0</v>
      </c>
      <c r="F656" s="1">
        <v>0</v>
      </c>
      <c r="G656" s="2">
        <f t="shared" si="10"/>
        <v>2356.3035500000001</v>
      </c>
      <c r="H656" s="2">
        <f t="shared" si="11"/>
        <v>0.28000000000020009</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3793.61</v>
      </c>
      <c r="D657" s="1">
        <f>'PR-RAS'!E664</f>
        <v>5172.63</v>
      </c>
      <c r="E657" s="1">
        <v>0</v>
      </c>
      <c r="F657" s="1">
        <v>0</v>
      </c>
      <c r="G657" s="2">
        <f t="shared" si="10"/>
        <v>9275.0987200000018</v>
      </c>
      <c r="H657" s="2">
        <f t="shared" si="11"/>
        <v>0.75999999999976353</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578893.66</v>
      </c>
      <c r="D658" s="1">
        <f>'PR-RAS'!E665</f>
        <v>841102.15</v>
      </c>
      <c r="E658" s="1">
        <v>0</v>
      </c>
      <c r="F658" s="1">
        <v>0</v>
      </c>
      <c r="G658" s="2">
        <f t="shared" si="10"/>
        <v>1485541.3597200001</v>
      </c>
      <c r="H658" s="2">
        <f t="shared" si="11"/>
        <v>0.48999999999068677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35000</v>
      </c>
      <c r="D659" s="1">
        <f>'PR-RAS'!E666</f>
        <v>0</v>
      </c>
      <c r="E659" s="1">
        <v>0</v>
      </c>
      <c r="F659" s="1">
        <v>0</v>
      </c>
      <c r="G659" s="2">
        <f t="shared" si="10"/>
        <v>23030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212930.86</v>
      </c>
      <c r="D666" s="1">
        <f>'PR-RAS'!E673</f>
        <v>27387</v>
      </c>
      <c r="E666" s="1">
        <v>0</v>
      </c>
      <c r="F666" s="1">
        <v>0</v>
      </c>
      <c r="G666" s="2">
        <f t="shared" si="10"/>
        <v>178023.73190000001</v>
      </c>
      <c r="H666" s="2">
        <f t="shared" si="11"/>
        <v>0.14000000001396984</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57137.16</v>
      </c>
      <c r="D667" s="1">
        <f>'PR-RAS'!E674</f>
        <v>0</v>
      </c>
      <c r="E667" s="1">
        <v>0</v>
      </c>
      <c r="F667" s="1">
        <v>0</v>
      </c>
      <c r="G667" s="2">
        <f t="shared" si="10"/>
        <v>38053.348560000006</v>
      </c>
      <c r="H667" s="2">
        <f t="shared" si="11"/>
        <v>0.16000000000349246</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3114.04</v>
      </c>
      <c r="D668" s="1">
        <f>'PR-RAS'!E675</f>
        <v>4921.6000000000004</v>
      </c>
      <c r="E668" s="1">
        <v>0</v>
      </c>
      <c r="F668" s="1">
        <v>0</v>
      </c>
      <c r="G668" s="2">
        <f t="shared" si="10"/>
        <v>8642.479080000001</v>
      </c>
      <c r="H668" s="2">
        <f t="shared" si="11"/>
        <v>0.43999999999959982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6014.17</v>
      </c>
      <c r="D670" s="1">
        <f>'PR-RAS'!E677</f>
        <v>6100</v>
      </c>
      <c r="E670" s="1">
        <v>0</v>
      </c>
      <c r="F670" s="1">
        <v>0</v>
      </c>
      <c r="G670" s="2">
        <f t="shared" si="10"/>
        <v>12185.27973</v>
      </c>
      <c r="H670" s="2">
        <f t="shared" si="11"/>
        <v>0.17000000000007276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106382.3</v>
      </c>
      <c r="D687" s="1">
        <f>'PR-RAS'!E694</f>
        <v>114005</v>
      </c>
      <c r="E687" s="1">
        <v>0</v>
      </c>
      <c r="F687" s="1">
        <v>0</v>
      </c>
      <c r="G687" s="2">
        <f t="shared" si="10"/>
        <v>229393.11780000001</v>
      </c>
      <c r="H687" s="2">
        <f t="shared" si="11"/>
        <v>0.30000000000291038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2490899.2599999998</v>
      </c>
      <c r="D691" s="1">
        <f>'PR-RAS'!E698</f>
        <v>996002.06</v>
      </c>
      <c r="E691" s="1">
        <v>0</v>
      </c>
      <c r="F691" s="1">
        <v>0</v>
      </c>
      <c r="G691" s="2">
        <f t="shared" si="10"/>
        <v>3093203.3321999996</v>
      </c>
      <c r="H691" s="2">
        <f t="shared" si="11"/>
        <v>0.31999999983236194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117054.33</v>
      </c>
      <c r="D703" s="1">
        <f>'PR-RAS'!E710</f>
        <v>137367</v>
      </c>
      <c r="E703" s="1">
        <v>0</v>
      </c>
      <c r="F703" s="1">
        <v>0</v>
      </c>
      <c r="G703" s="2">
        <f t="shared" si="10"/>
        <v>275035.40765999997</v>
      </c>
      <c r="H703" s="2">
        <f t="shared" si="11"/>
        <v>0.33000000000174623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4502.3</v>
      </c>
      <c r="D705" s="1">
        <f>'PR-RAS'!E712</f>
        <v>10820.48</v>
      </c>
      <c r="E705" s="1">
        <v>0</v>
      </c>
      <c r="F705" s="1">
        <v>0</v>
      </c>
      <c r="G705" s="2">
        <f t="shared" si="10"/>
        <v>18404.855039999999</v>
      </c>
      <c r="H705" s="2">
        <f t="shared" si="11"/>
        <v>0.77999999999974534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3798.22</v>
      </c>
      <c r="E709" s="1">
        <v>0</v>
      </c>
      <c r="F709" s="1">
        <v>0</v>
      </c>
      <c r="G709" s="2">
        <f t="shared" si="10"/>
        <v>5378.2795199999991</v>
      </c>
      <c r="H709" s="2">
        <f t="shared" si="11"/>
        <v>0.21999999999979991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1876.79</v>
      </c>
      <c r="D710" s="1">
        <f>'PR-RAS'!E717</f>
        <v>1413.61</v>
      </c>
      <c r="E710" s="1">
        <v>0</v>
      </c>
      <c r="F710" s="1">
        <v>0</v>
      </c>
      <c r="G710" s="2">
        <f t="shared" si="10"/>
        <v>3335.14309</v>
      </c>
      <c r="H710" s="2">
        <f t="shared" si="11"/>
        <v>0.60000000000013642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49869.279999999999</v>
      </c>
      <c r="D711" s="1">
        <f>'PR-RAS'!E718</f>
        <v>67539</v>
      </c>
      <c r="E711" s="1">
        <v>0</v>
      </c>
      <c r="F711" s="1">
        <v>0</v>
      </c>
      <c r="G711" s="2">
        <f t="shared" si="10"/>
        <v>131312.56879999998</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12410.05</v>
      </c>
      <c r="D713" s="1">
        <f>'PR-RAS'!E720</f>
        <v>14817.33</v>
      </c>
      <c r="E713" s="1">
        <v>0</v>
      </c>
      <c r="F713" s="1">
        <v>0</v>
      </c>
      <c r="G713" s="2">
        <f t="shared" si="10"/>
        <v>29935.833519999996</v>
      </c>
      <c r="H713" s="2">
        <f t="shared" si="11"/>
        <v>0.37999999999919964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46527.51</v>
      </c>
      <c r="D714" s="1">
        <f>'PR-RAS'!E721</f>
        <v>54294.04</v>
      </c>
      <c r="E714" s="1">
        <v>0</v>
      </c>
      <c r="F714" s="1">
        <v>0</v>
      </c>
      <c r="G714" s="2">
        <f t="shared" si="10"/>
        <v>110597.41566999999</v>
      </c>
      <c r="H714" s="2">
        <f t="shared" si="11"/>
        <v>0.52999999999883585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3863.3</v>
      </c>
      <c r="D715" s="1">
        <f>'PR-RAS'!E722</f>
        <v>2148.71</v>
      </c>
      <c r="E715" s="1">
        <v>0</v>
      </c>
      <c r="F715" s="1">
        <v>0</v>
      </c>
      <c r="G715" s="2">
        <f t="shared" si="10"/>
        <v>5826.7540799999997</v>
      </c>
      <c r="H715" s="2">
        <f t="shared" si="11"/>
        <v>0.59000000000014552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4268.46</v>
      </c>
      <c r="D716" s="1">
        <f>'PR-RAS'!E723</f>
        <v>10009.64</v>
      </c>
      <c r="E716" s="1">
        <v>0</v>
      </c>
      <c r="F716" s="1">
        <v>0</v>
      </c>
      <c r="G716" s="2">
        <f t="shared" si="10"/>
        <v>17365.734099999998</v>
      </c>
      <c r="H716" s="2">
        <f t="shared" si="11"/>
        <v>0.82000000000061846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31853.439999999999</v>
      </c>
      <c r="D717" s="1">
        <f>'PR-RAS'!E724</f>
        <v>95560.320000000007</v>
      </c>
      <c r="E717" s="1">
        <v>0</v>
      </c>
      <c r="F717" s="1">
        <v>0</v>
      </c>
      <c r="G717" s="2">
        <f t="shared" si="10"/>
        <v>159649.44128</v>
      </c>
      <c r="H717" s="2">
        <f t="shared" si="11"/>
        <v>0.76000000000567525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7869.41</v>
      </c>
      <c r="D718" s="1">
        <f>'PR-RAS'!E725</f>
        <v>8527.8799999999992</v>
      </c>
      <c r="E718" s="1">
        <v>0</v>
      </c>
      <c r="F718" s="1">
        <v>0</v>
      </c>
      <c r="G718" s="2">
        <f t="shared" si="10"/>
        <v>17871.346889999997</v>
      </c>
      <c r="H718" s="2">
        <f t="shared" si="11"/>
        <v>0.53000000000065484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3221.72</v>
      </c>
      <c r="D719" s="1">
        <f>'PR-RAS'!E726</f>
        <v>4390.0600000000004</v>
      </c>
      <c r="E719" s="1">
        <v>0</v>
      </c>
      <c r="F719" s="1">
        <v>0</v>
      </c>
      <c r="G719" s="2">
        <f t="shared" si="10"/>
        <v>8617.3211200000005</v>
      </c>
      <c r="H719" s="2">
        <f t="shared" si="11"/>
        <v>0.34000000000060027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24191.8</v>
      </c>
      <c r="D735" s="1">
        <f>'PR-RAS'!E742</f>
        <v>21388.39</v>
      </c>
      <c r="E735" s="1">
        <v>0</v>
      </c>
      <c r="F735" s="1">
        <v>0</v>
      </c>
      <c r="G735" s="2">
        <f t="shared" si="10"/>
        <v>49154.937720000002</v>
      </c>
      <c r="H735" s="2">
        <f t="shared" si="11"/>
        <v>0.59000000000014552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25824</v>
      </c>
      <c r="D752" s="1">
        <f>'PR-RAS'!E759</f>
        <v>0</v>
      </c>
      <c r="E752" s="1">
        <v>0</v>
      </c>
      <c r="F752" s="1">
        <v>0</v>
      </c>
      <c r="G752" s="2">
        <f t="shared" si="10"/>
        <v>19393.824000000001</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62494.78</v>
      </c>
      <c r="D753" s="1">
        <f>'PR-RAS'!E760</f>
        <v>91134.86</v>
      </c>
      <c r="E753" s="1">
        <v>0</v>
      </c>
      <c r="F753" s="1">
        <v>0</v>
      </c>
      <c r="G753" s="2">
        <f t="shared" si="10"/>
        <v>184062.90400000001</v>
      </c>
      <c r="H753" s="2">
        <f t="shared" si="11"/>
        <v>0.36000000000058208</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7934.5</v>
      </c>
      <c r="D755" s="1">
        <f>'PR-RAS'!E762</f>
        <v>1599.9</v>
      </c>
      <c r="E755" s="1">
        <v>0</v>
      </c>
      <c r="F755" s="1">
        <v>0</v>
      </c>
      <c r="G755" s="2">
        <f t="shared" si="10"/>
        <v>8395.2621999999992</v>
      </c>
      <c r="H755" s="2">
        <f t="shared" si="11"/>
        <v>0.59999999999990905</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46359.64</v>
      </c>
      <c r="E761" s="1">
        <v>0</v>
      </c>
      <c r="F761" s="1">
        <v>0</v>
      </c>
      <c r="G761" s="2">
        <f t="shared" si="10"/>
        <v>70466.652799999996</v>
      </c>
      <c r="H761" s="2">
        <f t="shared" si="11"/>
        <v>0.36000000000058208</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39651.01</v>
      </c>
      <c r="D767" s="1">
        <f>'PR-RAS'!E774</f>
        <v>29179.72</v>
      </c>
      <c r="E767" s="1">
        <v>0</v>
      </c>
      <c r="F767" s="1">
        <v>0</v>
      </c>
      <c r="G767" s="2">
        <f t="shared" si="10"/>
        <v>75076.004700000005</v>
      </c>
      <c r="H767" s="2">
        <f t="shared" si="11"/>
        <v>0.29000000000087311</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79345.87</v>
      </c>
      <c r="D809" s="1">
        <f>'PR-RAS'!E816</f>
        <v>99993.47</v>
      </c>
      <c r="E809" s="1">
        <v>0</v>
      </c>
      <c r="F809" s="1">
        <v>0</v>
      </c>
      <c r="G809" s="2">
        <f t="shared" si="10"/>
        <v>225700.91048000002</v>
      </c>
      <c r="H809" s="2">
        <f t="shared" si="11"/>
        <v>0.60000000000582077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82024.5</v>
      </c>
      <c r="D812" s="1">
        <f>'PR-RAS'!E819</f>
        <v>85873.7</v>
      </c>
      <c r="E812" s="1">
        <v>0</v>
      </c>
      <c r="F812" s="1">
        <v>0</v>
      </c>
      <c r="G812" s="2">
        <f t="shared" si="18"/>
        <v>205809.01090000002</v>
      </c>
      <c r="H812" s="2">
        <f t="shared" si="19"/>
        <v>0.80000000000291038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52527.23</v>
      </c>
      <c r="D814" s="1">
        <f>'PR-RAS'!E821</f>
        <v>54600</v>
      </c>
      <c r="E814" s="1">
        <v>0</v>
      </c>
      <c r="F814" s="1">
        <v>0</v>
      </c>
      <c r="G814" s="2">
        <f t="shared" si="18"/>
        <v>131484.23798999999</v>
      </c>
      <c r="H814" s="2">
        <f t="shared" si="19"/>
        <v>0.23000000000320142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92284.83</v>
      </c>
      <c r="D816" s="1">
        <f>'PR-RAS'!E823</f>
        <v>100974.89</v>
      </c>
      <c r="E816" s="1">
        <v>0</v>
      </c>
      <c r="F816" s="1">
        <v>0</v>
      </c>
      <c r="G816" s="2">
        <f t="shared" si="18"/>
        <v>239801.20714999997</v>
      </c>
      <c r="H816" s="2">
        <f t="shared" si="19"/>
        <v>0.27999999999883585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11383.65</v>
      </c>
      <c r="D821" s="1">
        <f>'PR-RAS'!E828</f>
        <v>13756</v>
      </c>
      <c r="E821" s="1">
        <v>0</v>
      </c>
      <c r="F821" s="1">
        <v>0</v>
      </c>
      <c r="G821" s="2">
        <f t="shared" si="18"/>
        <v>31894.433000000001</v>
      </c>
      <c r="H821" s="2">
        <f t="shared" si="19"/>
        <v>0.3500000000003638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18000</v>
      </c>
      <c r="E823" s="1">
        <v>0</v>
      </c>
      <c r="F823" s="1">
        <v>0</v>
      </c>
      <c r="G823" s="2">
        <f t="shared" si="18"/>
        <v>29592</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400000</v>
      </c>
      <c r="D871" s="1">
        <f>'PR-RAS'!E878</f>
        <v>0</v>
      </c>
      <c r="E871" s="1">
        <v>0</v>
      </c>
      <c r="F871" s="1">
        <v>0</v>
      </c>
      <c r="G871" s="2">
        <f t="shared" si="18"/>
        <v>348000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400000</v>
      </c>
      <c r="E946" s="1">
        <v>0</v>
      </c>
      <c r="F946" s="1">
        <v>0</v>
      </c>
      <c r="G946" s="2">
        <f t="shared" si="18"/>
        <v>756000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237573.84</v>
      </c>
      <c r="D947" s="1">
        <f>'PR-RAS'!E954</f>
        <v>237573.84</v>
      </c>
      <c r="E947" s="1">
        <v>0</v>
      </c>
      <c r="F947" s="1">
        <v>0</v>
      </c>
      <c r="G947" s="2">
        <f t="shared" si="18"/>
        <v>674234.55791999993</v>
      </c>
      <c r="H947" s="2">
        <f t="shared" si="19"/>
        <v>0.32000000000698492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55051538.13000001</v>
      </c>
      <c r="D984" s="6">
        <f>BILANCA!E6</f>
        <v>59273447.540000007</v>
      </c>
      <c r="E984" s="6">
        <v>0</v>
      </c>
      <c r="F984" s="6">
        <v>0</v>
      </c>
      <c r="G984" s="7">
        <f t="shared" ref="G984:G1241" si="22">B984/1000*C984+B984/500*D984</f>
        <v>173598.43321000002</v>
      </c>
      <c r="H984" s="7">
        <f t="shared" si="19"/>
        <v>0.59000000357627869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44256690.030000009</v>
      </c>
      <c r="D985" s="1">
        <f>BILANCA!E7</f>
        <v>45380111.120000005</v>
      </c>
      <c r="E985" s="1">
        <v>0</v>
      </c>
      <c r="F985" s="1">
        <v>0</v>
      </c>
      <c r="G985" s="2">
        <f t="shared" si="22"/>
        <v>270033.82454000006</v>
      </c>
      <c r="H985" s="2">
        <f t="shared" si="19"/>
        <v>0.15000001341104507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9972492.3399999999</v>
      </c>
      <c r="D986" s="1">
        <f>BILANCA!E8</f>
        <v>10632523.189999999</v>
      </c>
      <c r="E986" s="1">
        <v>0</v>
      </c>
      <c r="F986" s="1">
        <v>0</v>
      </c>
      <c r="G986" s="2">
        <f t="shared" si="22"/>
        <v>93712.616160000005</v>
      </c>
      <c r="H986" s="2">
        <f t="shared" si="19"/>
        <v>0.52999999932944775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9941866.75</v>
      </c>
      <c r="D987" s="1">
        <f>BILANCA!E9</f>
        <v>10599647.6</v>
      </c>
      <c r="E987" s="1">
        <v>0</v>
      </c>
      <c r="F987" s="1">
        <v>0</v>
      </c>
      <c r="G987" s="2">
        <f t="shared" si="22"/>
        <v>124564.64780000001</v>
      </c>
      <c r="H987" s="2">
        <f t="shared" si="19"/>
        <v>0.65000000037252903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30625.59</v>
      </c>
      <c r="D988" s="1">
        <f>BILANCA!E10</f>
        <v>32875.589999999997</v>
      </c>
      <c r="E988" s="1">
        <v>0</v>
      </c>
      <c r="F988" s="1">
        <v>0</v>
      </c>
      <c r="G988" s="2">
        <f t="shared" si="22"/>
        <v>481.88385</v>
      </c>
      <c r="H988" s="2">
        <f t="shared" si="19"/>
        <v>0.82000000000334694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29363049.219999999</v>
      </c>
      <c r="D990" s="1">
        <f>BILANCA!E12</f>
        <v>33489046.970000003</v>
      </c>
      <c r="E990" s="1">
        <v>0</v>
      </c>
      <c r="F990" s="1">
        <v>0</v>
      </c>
      <c r="G990" s="2">
        <f t="shared" si="22"/>
        <v>674388.00212000008</v>
      </c>
      <c r="H990" s="2">
        <f t="shared" si="19"/>
        <v>0.2499999962747097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27277152.390000001</v>
      </c>
      <c r="D991" s="1">
        <f>BILANCA!E13</f>
        <v>31579624.080000006</v>
      </c>
      <c r="E991" s="1">
        <v>0</v>
      </c>
      <c r="F991" s="1">
        <v>0</v>
      </c>
      <c r="G991" s="2">
        <f t="shared" si="22"/>
        <v>723491.20440000016</v>
      </c>
      <c r="H991" s="2">
        <f t="shared" si="19"/>
        <v>0.4700000062584877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10814416.300000001</v>
      </c>
      <c r="D993" s="1">
        <f>BILANCA!E15</f>
        <v>10845578.08</v>
      </c>
      <c r="E993" s="1">
        <v>0</v>
      </c>
      <c r="F993" s="1">
        <v>0</v>
      </c>
      <c r="G993" s="2">
        <f t="shared" si="22"/>
        <v>325055.72460000002</v>
      </c>
      <c r="H993" s="2">
        <f t="shared" si="19"/>
        <v>0.38000000081956387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13253936.58</v>
      </c>
      <c r="D994" s="1">
        <f>BILANCA!E16</f>
        <v>18819881.760000002</v>
      </c>
      <c r="E994" s="1">
        <v>0</v>
      </c>
      <c r="F994" s="1">
        <v>0</v>
      </c>
      <c r="G994" s="2">
        <f t="shared" si="22"/>
        <v>559830.70109999995</v>
      </c>
      <c r="H994" s="2">
        <f t="shared" si="19"/>
        <v>0.65999999828636646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13358164.119999999</v>
      </c>
      <c r="D995" s="1">
        <f>BILANCA!E17</f>
        <v>13375888.810000001</v>
      </c>
      <c r="E995" s="1">
        <v>0</v>
      </c>
      <c r="F995" s="1">
        <v>0</v>
      </c>
      <c r="G995" s="2">
        <f t="shared" si="22"/>
        <v>481319.30088</v>
      </c>
      <c r="H995" s="2">
        <f t="shared" si="19"/>
        <v>0.30999999865889549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10149364.609999999</v>
      </c>
      <c r="D996" s="1">
        <f>BILANCA!E18</f>
        <v>11461724.57</v>
      </c>
      <c r="E996" s="1">
        <v>0</v>
      </c>
      <c r="F996" s="1">
        <v>0</v>
      </c>
      <c r="G996" s="2">
        <f t="shared" si="22"/>
        <v>429946.57874999999</v>
      </c>
      <c r="H996" s="2">
        <f t="shared" si="19"/>
        <v>0.82000000029802322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1192958.74</v>
      </c>
      <c r="D997" s="1">
        <f>BILANCA!E19</f>
        <v>1092651.45</v>
      </c>
      <c r="E997" s="1">
        <v>0</v>
      </c>
      <c r="F997" s="1">
        <v>0</v>
      </c>
      <c r="G997" s="2">
        <f t="shared" si="22"/>
        <v>47295.662960000001</v>
      </c>
      <c r="H997" s="2">
        <f t="shared" si="19"/>
        <v>0.7099999999627471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756318.29</v>
      </c>
      <c r="D998" s="1">
        <f>BILANCA!E20</f>
        <v>774136.15</v>
      </c>
      <c r="E998" s="1">
        <v>0</v>
      </c>
      <c r="F998" s="1">
        <v>0</v>
      </c>
      <c r="G998" s="2">
        <f t="shared" si="22"/>
        <v>34568.858850000004</v>
      </c>
      <c r="H998" s="2">
        <f t="shared" si="19"/>
        <v>0.44000000006053597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17677.16</v>
      </c>
      <c r="D999" s="1">
        <f>BILANCA!E21</f>
        <v>18765</v>
      </c>
      <c r="E999" s="1">
        <v>0</v>
      </c>
      <c r="F999" s="1">
        <v>0</v>
      </c>
      <c r="G999" s="2">
        <f t="shared" si="22"/>
        <v>883.31456000000003</v>
      </c>
      <c r="H999" s="2">
        <f t="shared" si="19"/>
        <v>0.15999999999985448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15437.33</v>
      </c>
      <c r="D1000" s="1">
        <f>BILANCA!E22</f>
        <v>15437.33</v>
      </c>
      <c r="E1000" s="1">
        <v>0</v>
      </c>
      <c r="F1000" s="1">
        <v>0</v>
      </c>
      <c r="G1000" s="2">
        <f t="shared" si="22"/>
        <v>787.30383000000006</v>
      </c>
      <c r="H1000" s="2">
        <f t="shared" si="19"/>
        <v>0.65999999999985448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21843.59</v>
      </c>
      <c r="D1003" s="1">
        <f>BILANCA!E25</f>
        <v>21684.54</v>
      </c>
      <c r="E1003" s="1">
        <v>0</v>
      </c>
      <c r="F1003" s="1">
        <v>0</v>
      </c>
      <c r="G1003" s="2">
        <f t="shared" si="22"/>
        <v>1304.2534000000001</v>
      </c>
      <c r="H1003" s="2">
        <f t="shared" si="19"/>
        <v>0.86999999999898137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1681467.78</v>
      </c>
      <c r="D1004" s="1">
        <f>BILANCA!E26</f>
        <v>1854528.46</v>
      </c>
      <c r="E1004" s="1">
        <v>0</v>
      </c>
      <c r="F1004" s="1">
        <v>0</v>
      </c>
      <c r="G1004" s="2">
        <f t="shared" si="22"/>
        <v>113201.0187</v>
      </c>
      <c r="H1004" s="2">
        <f t="shared" si="19"/>
        <v>0.67999999993480742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1299785.4099999999</v>
      </c>
      <c r="D1006" s="1">
        <f>BILANCA!E28</f>
        <v>1591900.03</v>
      </c>
      <c r="E1006" s="1">
        <v>0</v>
      </c>
      <c r="F1006" s="1">
        <v>0</v>
      </c>
      <c r="G1006" s="2">
        <f t="shared" si="22"/>
        <v>103122.46580999999</v>
      </c>
      <c r="H1006" s="2">
        <f t="shared" si="19"/>
        <v>0.43999999994412065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42019.75</v>
      </c>
      <c r="D1007" s="1">
        <f>BILANCA!E29</f>
        <v>62724.540000000008</v>
      </c>
      <c r="E1007" s="1">
        <v>0</v>
      </c>
      <c r="F1007" s="1">
        <v>0</v>
      </c>
      <c r="G1007" s="2">
        <f t="shared" si="22"/>
        <v>4019.2519200000006</v>
      </c>
      <c r="H1007" s="2">
        <f t="shared" si="19"/>
        <v>0.70999999999185093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125991.44</v>
      </c>
      <c r="D1008" s="1">
        <f>BILANCA!E30</f>
        <v>146403.38</v>
      </c>
      <c r="E1008" s="1">
        <v>0</v>
      </c>
      <c r="F1008" s="1">
        <v>0</v>
      </c>
      <c r="G1008" s="2">
        <f t="shared" si="22"/>
        <v>10469.955000000002</v>
      </c>
      <c r="H1008" s="2">
        <f t="shared" si="19"/>
        <v>0.82000000000698492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83971.69</v>
      </c>
      <c r="D1012" s="1">
        <f>BILANCA!E34</f>
        <v>83678.84</v>
      </c>
      <c r="E1012" s="1">
        <v>0</v>
      </c>
      <c r="F1012" s="1">
        <v>0</v>
      </c>
      <c r="G1012" s="2">
        <f t="shared" si="22"/>
        <v>7288.551730000001</v>
      </c>
      <c r="H1012" s="2">
        <f t="shared" si="19"/>
        <v>0.47000000000116415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407050</v>
      </c>
      <c r="D1013" s="1">
        <f>BILANCA!E35</f>
        <v>416826.38</v>
      </c>
      <c r="E1013" s="1">
        <v>0</v>
      </c>
      <c r="F1013" s="1">
        <v>0</v>
      </c>
      <c r="G1013" s="2">
        <f t="shared" si="22"/>
        <v>37221.082800000004</v>
      </c>
      <c r="H1013" s="2">
        <f t="shared" si="19"/>
        <v>0.38000000000465661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212455.73</v>
      </c>
      <c r="D1014" s="1">
        <f>BILANCA!E36</f>
        <v>217132.11</v>
      </c>
      <c r="E1014" s="1">
        <v>0</v>
      </c>
      <c r="F1014" s="1">
        <v>0</v>
      </c>
      <c r="G1014" s="2">
        <f t="shared" si="22"/>
        <v>20048.318449999999</v>
      </c>
      <c r="H1014" s="2">
        <f t="shared" si="19"/>
        <v>0.37999999997555278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189852.4</v>
      </c>
      <c r="D1015" s="1">
        <f>BILANCA!E37</f>
        <v>194952.4</v>
      </c>
      <c r="E1015" s="1">
        <v>0</v>
      </c>
      <c r="F1015" s="1">
        <v>0</v>
      </c>
      <c r="G1015" s="2">
        <f t="shared" si="22"/>
        <v>18552.2304</v>
      </c>
      <c r="H1015" s="2">
        <f t="shared" si="19"/>
        <v>0.79999999998835847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2883.75</v>
      </c>
      <c r="D1016" s="1">
        <f>BILANCA!E38</f>
        <v>2883.75</v>
      </c>
      <c r="E1016" s="1">
        <v>0</v>
      </c>
      <c r="F1016" s="1">
        <v>0</v>
      </c>
      <c r="G1016" s="2">
        <f t="shared" si="22"/>
        <v>285.49125000000004</v>
      </c>
      <c r="H1016" s="2">
        <f t="shared" si="19"/>
        <v>0.5</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1858.12</v>
      </c>
      <c r="D1017" s="1">
        <f>BILANCA!E39</f>
        <v>1858.12</v>
      </c>
      <c r="E1017" s="1">
        <v>0</v>
      </c>
      <c r="F1017" s="1">
        <v>0</v>
      </c>
      <c r="G1017" s="2">
        <f t="shared" si="22"/>
        <v>189.52823999999998</v>
      </c>
      <c r="H1017" s="2">
        <f t="shared" si="19"/>
        <v>0.23999999999978172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443868.33999999985</v>
      </c>
      <c r="D1023" s="1">
        <f>BILANCA!E45</f>
        <v>337220.52</v>
      </c>
      <c r="E1023" s="1">
        <v>0</v>
      </c>
      <c r="F1023" s="1">
        <v>0</v>
      </c>
      <c r="G1023" s="2">
        <f t="shared" si="22"/>
        <v>44732.375199999995</v>
      </c>
      <c r="H1023" s="2">
        <f t="shared" si="19"/>
        <v>0.81999999983236194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96531.76</v>
      </c>
      <c r="D1025" s="1">
        <f>BILANCA!E47</f>
        <v>96531.76</v>
      </c>
      <c r="E1025" s="1">
        <v>0</v>
      </c>
      <c r="F1025" s="1">
        <v>0</v>
      </c>
      <c r="G1025" s="2">
        <f t="shared" si="22"/>
        <v>12163.001759999999</v>
      </c>
      <c r="H1025" s="2">
        <f t="shared" si="19"/>
        <v>0.48000000001047738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8895.5499999999993</v>
      </c>
      <c r="D1026" s="1">
        <f>BILANCA!E48</f>
        <v>8895.5499999999993</v>
      </c>
      <c r="E1026" s="1">
        <v>0</v>
      </c>
      <c r="F1026" s="1">
        <v>0</v>
      </c>
      <c r="G1026" s="2">
        <f t="shared" si="22"/>
        <v>1147.5259499999997</v>
      </c>
      <c r="H1026" s="2">
        <f t="shared" si="19"/>
        <v>0.90000000000145519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3348765.13</v>
      </c>
      <c r="D1027" s="1">
        <f>BILANCA!E49</f>
        <v>3693196.92</v>
      </c>
      <c r="E1027" s="1">
        <v>0</v>
      </c>
      <c r="F1027" s="1">
        <v>0</v>
      </c>
      <c r="G1027" s="2">
        <f t="shared" si="22"/>
        <v>472346.99467999995</v>
      </c>
      <c r="H1027" s="2">
        <f t="shared" si="19"/>
        <v>0.2099999999627471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3010324.1</v>
      </c>
      <c r="D1028" s="1">
        <f>BILANCA!E50</f>
        <v>3461403.71</v>
      </c>
      <c r="E1028" s="1">
        <v>0</v>
      </c>
      <c r="F1028" s="1">
        <v>0</v>
      </c>
      <c r="G1028" s="2">
        <f t="shared" si="22"/>
        <v>446990.91839999997</v>
      </c>
      <c r="H1028" s="2">
        <f t="shared" si="19"/>
        <v>0.39000000013038516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4379.8500000000004</v>
      </c>
      <c r="D1029" s="1">
        <f>BILANCA!E51</f>
        <v>4379.8500000000004</v>
      </c>
      <c r="E1029" s="1">
        <v>0</v>
      </c>
      <c r="F1029" s="1">
        <v>0</v>
      </c>
      <c r="G1029" s="2">
        <f t="shared" si="22"/>
        <v>604.41930000000002</v>
      </c>
      <c r="H1029" s="2">
        <f t="shared" si="19"/>
        <v>0.2999999999992724</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258.80999999999767</v>
      </c>
      <c r="D1030" s="1">
        <f>BILANCA!E52</f>
        <v>258.80999999999767</v>
      </c>
      <c r="E1030" s="1">
        <v>0</v>
      </c>
      <c r="F1030" s="1">
        <v>0</v>
      </c>
      <c r="G1030" s="2">
        <f t="shared" si="22"/>
        <v>36.492209999999673</v>
      </c>
      <c r="H1030" s="2">
        <f t="shared" si="19"/>
        <v>0.38000000000465661</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49856.67</v>
      </c>
      <c r="D1032" s="1">
        <f>BILANCA!E54</f>
        <v>53534.46</v>
      </c>
      <c r="E1032" s="1">
        <v>0</v>
      </c>
      <c r="F1032" s="1">
        <v>0</v>
      </c>
      <c r="G1032" s="2">
        <f t="shared" si="22"/>
        <v>7689.3539099999998</v>
      </c>
      <c r="H1032" s="2">
        <f t="shared" si="19"/>
        <v>0.79000000000087311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49597.86</v>
      </c>
      <c r="D1033" s="1">
        <f>BILANCA!E55</f>
        <v>53275.65</v>
      </c>
      <c r="E1033" s="1">
        <v>0</v>
      </c>
      <c r="F1033" s="1">
        <v>0</v>
      </c>
      <c r="G1033" s="2">
        <f t="shared" si="22"/>
        <v>7807.4580000000005</v>
      </c>
      <c r="H1033" s="2">
        <f t="shared" si="19"/>
        <v>0.48999999999796273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4916509.8099999996</v>
      </c>
      <c r="D1034" s="1">
        <f>BILANCA!E56</f>
        <v>1252996.3</v>
      </c>
      <c r="E1034" s="1">
        <v>0</v>
      </c>
      <c r="F1034" s="1">
        <v>0</v>
      </c>
      <c r="G1034" s="2">
        <f t="shared" si="22"/>
        <v>378547.62290999998</v>
      </c>
      <c r="H1034" s="2">
        <f t="shared" si="19"/>
        <v>0.49000000045634806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4885154.05</v>
      </c>
      <c r="D1035" s="1">
        <f>BILANCA!E57</f>
        <v>1252996.3</v>
      </c>
      <c r="E1035" s="1">
        <v>0</v>
      </c>
      <c r="F1035" s="1">
        <v>0</v>
      </c>
      <c r="G1035" s="2">
        <f t="shared" si="22"/>
        <v>384339.62579999998</v>
      </c>
      <c r="H1035" s="2">
        <f t="shared" si="19"/>
        <v>0.34999999986030161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31355.759999999998</v>
      </c>
      <c r="D1040" s="1">
        <f>BILANCA!E62</f>
        <v>0</v>
      </c>
      <c r="E1040" s="1">
        <v>0</v>
      </c>
      <c r="F1040" s="1">
        <v>0</v>
      </c>
      <c r="G1040" s="2">
        <f t="shared" si="22"/>
        <v>1787.2783199999999</v>
      </c>
      <c r="H1040" s="2">
        <f t="shared" si="19"/>
        <v>0.24000000000160071</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906</v>
      </c>
      <c r="E1041" s="1">
        <v>0</v>
      </c>
      <c r="F1041" s="1">
        <v>0</v>
      </c>
      <c r="G1041" s="2">
        <f t="shared" si="22"/>
        <v>105.096</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906</v>
      </c>
      <c r="E1045" s="1">
        <v>0</v>
      </c>
      <c r="F1045" s="1">
        <v>0</v>
      </c>
      <c r="G1045" s="2">
        <f t="shared" si="22"/>
        <v>112.34399999999999</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10794848.1</v>
      </c>
      <c r="D1046" s="1">
        <f>BILANCA!E68</f>
        <v>13893336.419999998</v>
      </c>
      <c r="E1046" s="1">
        <v>0</v>
      </c>
      <c r="F1046" s="1">
        <v>0</v>
      </c>
      <c r="G1046" s="2">
        <f t="shared" si="22"/>
        <v>2430635.8192199999</v>
      </c>
      <c r="H1046" s="2">
        <f t="shared" si="19"/>
        <v>0.51999999769032001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1830312.98</v>
      </c>
      <c r="D1047" s="1">
        <f>BILANCA!E69</f>
        <v>1373270.22</v>
      </c>
      <c r="E1047" s="1">
        <v>0</v>
      </c>
      <c r="F1047" s="1">
        <v>0</v>
      </c>
      <c r="G1047" s="2">
        <f t="shared" si="22"/>
        <v>292918.61888000002</v>
      </c>
      <c r="H1047" s="2">
        <f t="shared" si="19"/>
        <v>0.23999999999068677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1830184.6</v>
      </c>
      <c r="D1048" s="1">
        <f>BILANCA!E70</f>
        <v>1373111.58</v>
      </c>
      <c r="E1048" s="1">
        <v>0</v>
      </c>
      <c r="F1048" s="1">
        <v>0</v>
      </c>
      <c r="G1048" s="2">
        <f t="shared" si="22"/>
        <v>297466.50440000003</v>
      </c>
      <c r="H1048" s="2">
        <f t="shared" si="19"/>
        <v>0.81999999983236194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1830184.6</v>
      </c>
      <c r="D1050" s="1">
        <f>BILANCA!E72</f>
        <v>1373111.58</v>
      </c>
      <c r="E1050" s="1">
        <v>0</v>
      </c>
      <c r="F1050" s="1">
        <v>0</v>
      </c>
      <c r="G1050" s="2">
        <f t="shared" si="22"/>
        <v>306619.31992000004</v>
      </c>
      <c r="H1050" s="2">
        <f t="shared" si="19"/>
        <v>0.81999999983236194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128.38</v>
      </c>
      <c r="D1054" s="1">
        <f>BILANCA!E76</f>
        <v>158.63999999999999</v>
      </c>
      <c r="E1054" s="1">
        <v>0</v>
      </c>
      <c r="F1054" s="1">
        <v>0</v>
      </c>
      <c r="G1054" s="2">
        <f t="shared" si="22"/>
        <v>31.641859999999994</v>
      </c>
      <c r="H1054" s="2">
        <f t="shared" si="19"/>
        <v>0.74000000000000909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48121.7</v>
      </c>
      <c r="D1056" s="1">
        <f>BILANCA!E78</f>
        <v>2020188.17</v>
      </c>
      <c r="E1056" s="1">
        <v>0</v>
      </c>
      <c r="F1056" s="1">
        <v>0</v>
      </c>
      <c r="G1056" s="2">
        <f t="shared" si="22"/>
        <v>298460.35691999999</v>
      </c>
      <c r="H1056" s="2">
        <f t="shared" si="19"/>
        <v>0.46999999992840458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2000000</v>
      </c>
      <c r="E1057" s="1">
        <v>0</v>
      </c>
      <c r="F1057" s="1">
        <v>0</v>
      </c>
      <c r="G1057" s="2">
        <f t="shared" si="22"/>
        <v>296000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2000000</v>
      </c>
      <c r="E1058" s="1">
        <v>0</v>
      </c>
      <c r="F1058" s="1">
        <v>0</v>
      </c>
      <c r="G1058" s="2">
        <f t="shared" si="22"/>
        <v>300000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1.52</v>
      </c>
      <c r="D1062" s="1">
        <f>BILANCA!E84</f>
        <v>1.52</v>
      </c>
      <c r="E1062" s="1">
        <v>0</v>
      </c>
      <c r="F1062" s="1">
        <v>0</v>
      </c>
      <c r="G1062" s="2">
        <f t="shared" si="22"/>
        <v>0.36024</v>
      </c>
      <c r="H1062" s="2">
        <f t="shared" si="19"/>
        <v>0.96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48120.18</v>
      </c>
      <c r="D1064" s="1">
        <f>BILANCA!E86</f>
        <v>20186.650000000001</v>
      </c>
      <c r="E1064" s="1">
        <v>0</v>
      </c>
      <c r="F1064" s="1">
        <v>0</v>
      </c>
      <c r="G1064" s="2">
        <f t="shared" si="22"/>
        <v>7167.971880000001</v>
      </c>
      <c r="H1064" s="2">
        <f t="shared" si="19"/>
        <v>0.52999999999883585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7429132.6600000001</v>
      </c>
      <c r="D1112" s="1">
        <f>BILANCA!E134</f>
        <v>7427938.1500000004</v>
      </c>
      <c r="E1112" s="1">
        <v>0</v>
      </c>
      <c r="F1112" s="1">
        <v>0</v>
      </c>
      <c r="G1112" s="2">
        <f t="shared" si="22"/>
        <v>2874766.1558400001</v>
      </c>
      <c r="H1112" s="2">
        <f t="shared" si="23"/>
        <v>0.49000000022351742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7429132.6600000001</v>
      </c>
      <c r="D1113" s="1">
        <f>BILANCA!E135</f>
        <v>7427938.1500000004</v>
      </c>
      <c r="E1113" s="1">
        <v>0</v>
      </c>
      <c r="F1113" s="1">
        <v>0</v>
      </c>
      <c r="G1113" s="2">
        <f t="shared" si="22"/>
        <v>2897051.1648000004</v>
      </c>
      <c r="H1113" s="2">
        <f t="shared" si="23"/>
        <v>0.49000000022351742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7429132.6600000001</v>
      </c>
      <c r="D1117" s="1">
        <f>BILANCA!E139</f>
        <v>7427938.1500000004</v>
      </c>
      <c r="E1117" s="1">
        <v>0</v>
      </c>
      <c r="F1117" s="1">
        <v>0</v>
      </c>
      <c r="G1117" s="2">
        <f t="shared" si="22"/>
        <v>2986191.2006400004</v>
      </c>
      <c r="H1117" s="2">
        <f t="shared" si="23"/>
        <v>0.49000000022351742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1350188.13</v>
      </c>
      <c r="D1124" s="1">
        <f>BILANCA!E146</f>
        <v>2808163.75</v>
      </c>
      <c r="E1124" s="1">
        <v>0</v>
      </c>
      <c r="F1124" s="1">
        <v>0</v>
      </c>
      <c r="G1124" s="2">
        <f t="shared" si="22"/>
        <v>982278.70382999978</v>
      </c>
      <c r="H1124" s="2">
        <f t="shared" si="23"/>
        <v>0.37999999988824129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703201.35</v>
      </c>
      <c r="D1125" s="1">
        <f>BILANCA!E147</f>
        <v>950062.11</v>
      </c>
      <c r="E1125" s="1">
        <v>0</v>
      </c>
      <c r="F1125" s="1">
        <v>0</v>
      </c>
      <c r="G1125" s="2">
        <f t="shared" si="22"/>
        <v>369672.23093999998</v>
      </c>
      <c r="H1125" s="2">
        <f t="shared" si="23"/>
        <v>0.4599999999627471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372913.13</v>
      </c>
      <c r="D1136" s="1">
        <f>BILANCA!E158</f>
        <v>1337863.47</v>
      </c>
      <c r="E1136" s="1">
        <v>0</v>
      </c>
      <c r="F1136" s="1">
        <v>0</v>
      </c>
      <c r="G1136" s="2">
        <f t="shared" si="22"/>
        <v>466441.93070999999</v>
      </c>
      <c r="H1136" s="2">
        <f t="shared" si="23"/>
        <v>0.59999999997671694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1933357.52</v>
      </c>
      <c r="D1137" s="1">
        <f>BILANCA!E159</f>
        <v>1816170.51</v>
      </c>
      <c r="E1137" s="1">
        <v>0</v>
      </c>
      <c r="F1137" s="1">
        <v>0</v>
      </c>
      <c r="G1137" s="2">
        <f t="shared" si="22"/>
        <v>857117.57516000001</v>
      </c>
      <c r="H1137" s="2">
        <f t="shared" si="23"/>
        <v>0.96999999997206032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951.19</v>
      </c>
      <c r="D1138" s="1">
        <f>BILANCA!E160</f>
        <v>0</v>
      </c>
      <c r="E1138" s="1">
        <v>0</v>
      </c>
      <c r="F1138" s="1">
        <v>0</v>
      </c>
      <c r="G1138" s="2">
        <f t="shared" si="22"/>
        <v>147.43445</v>
      </c>
      <c r="H1138" s="2">
        <f t="shared" si="23"/>
        <v>0.19000000000005457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1963.98</v>
      </c>
      <c r="D1140" s="1">
        <f>BILANCA!E162</f>
        <v>391853.96</v>
      </c>
      <c r="E1140" s="1">
        <v>0</v>
      </c>
      <c r="F1140" s="1">
        <v>0</v>
      </c>
      <c r="G1140" s="2">
        <f t="shared" si="22"/>
        <v>123350.48830000001</v>
      </c>
      <c r="H1140" s="2">
        <f t="shared" si="23"/>
        <v>5.9999999979027052E-2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1662199.04</v>
      </c>
      <c r="D1141" s="1">
        <f>BILANCA!E163</f>
        <v>1687786.3</v>
      </c>
      <c r="E1141" s="1">
        <v>0</v>
      </c>
      <c r="F1141" s="1">
        <v>0</v>
      </c>
      <c r="G1141" s="2">
        <f t="shared" si="22"/>
        <v>795967.91911999998</v>
      </c>
      <c r="H1141" s="2">
        <f t="shared" si="23"/>
        <v>0.34000000008381903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137057.71</v>
      </c>
      <c r="D1142" s="1">
        <f>BILANCA!E164</f>
        <v>46193.279999999999</v>
      </c>
      <c r="E1142" s="1">
        <v>0</v>
      </c>
      <c r="F1142" s="1">
        <v>0</v>
      </c>
      <c r="G1142" s="2">
        <f t="shared" si="22"/>
        <v>36481.638930000001</v>
      </c>
      <c r="H1142" s="2">
        <f t="shared" si="23"/>
        <v>0.57000000000698492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137057.71</v>
      </c>
      <c r="D1143" s="1">
        <f>BILANCA!E165</f>
        <v>78183.62</v>
      </c>
      <c r="E1143" s="1">
        <v>0</v>
      </c>
      <c r="F1143" s="1">
        <v>0</v>
      </c>
      <c r="G1143" s="2">
        <f t="shared" si="22"/>
        <v>46947.991999999998</v>
      </c>
      <c r="H1143" s="2">
        <f t="shared" si="23"/>
        <v>0.67000000001280569</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31990.34</v>
      </c>
      <c r="E1147" s="1">
        <v>0</v>
      </c>
      <c r="F1147" s="1">
        <v>0</v>
      </c>
      <c r="G1147" s="2">
        <f t="shared" si="22"/>
        <v>10492.83152</v>
      </c>
      <c r="H1147" s="2">
        <f t="shared" si="23"/>
        <v>0.34000000000014552</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34.92</v>
      </c>
      <c r="D1148" s="1">
        <f>BILANCA!E170</f>
        <v>217582.85</v>
      </c>
      <c r="E1148" s="1">
        <v>0</v>
      </c>
      <c r="F1148" s="1">
        <v>0</v>
      </c>
      <c r="G1148" s="2">
        <f t="shared" si="22"/>
        <v>71808.102299999999</v>
      </c>
      <c r="H1148" s="2">
        <f t="shared" si="23"/>
        <v>0.22999999999417753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34.92</v>
      </c>
      <c r="D1149" s="1">
        <f>BILANCA!E171</f>
        <v>34.92</v>
      </c>
      <c r="E1149" s="1">
        <v>0</v>
      </c>
      <c r="F1149" s="1">
        <v>0</v>
      </c>
      <c r="G1149" s="2">
        <f t="shared" si="22"/>
        <v>17.390160000000002</v>
      </c>
      <c r="H1149" s="2">
        <f t="shared" si="23"/>
        <v>0.15999999999999659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217547.93</v>
      </c>
      <c r="E1151" s="1">
        <v>0</v>
      </c>
      <c r="F1151" s="1">
        <v>0</v>
      </c>
      <c r="G1151" s="2">
        <f t="shared" si="22"/>
        <v>73096.104480000009</v>
      </c>
      <c r="H1151" s="2">
        <f t="shared" si="23"/>
        <v>7.0000000006984919E-2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55051538.129999995</v>
      </c>
      <c r="D1152" s="1">
        <f>BILANCA!E175</f>
        <v>59273447.540000007</v>
      </c>
      <c r="E1152" s="1">
        <v>0</v>
      </c>
      <c r="F1152" s="1">
        <v>0</v>
      </c>
      <c r="G1152" s="2">
        <f t="shared" si="22"/>
        <v>29338135.212490007</v>
      </c>
      <c r="H1152" s="2">
        <f t="shared" si="23"/>
        <v>0.58999998867511749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3059076.6799999997</v>
      </c>
      <c r="D1153" s="1">
        <f>BILANCA!E176</f>
        <v>2823849.5599999996</v>
      </c>
      <c r="E1153" s="1">
        <v>0</v>
      </c>
      <c r="F1153" s="1">
        <v>0</v>
      </c>
      <c r="G1153" s="2">
        <f t="shared" si="22"/>
        <v>1480151.8859999999</v>
      </c>
      <c r="H1153" s="2">
        <f t="shared" si="23"/>
        <v>0.76000000070780516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399698.77</v>
      </c>
      <c r="D1154" s="1">
        <f>BILANCA!E177</f>
        <v>904377.96</v>
      </c>
      <c r="E1154" s="1">
        <v>0</v>
      </c>
      <c r="F1154" s="1">
        <v>0</v>
      </c>
      <c r="G1154" s="2">
        <f t="shared" si="22"/>
        <v>377645.75199000002</v>
      </c>
      <c r="H1154" s="2">
        <f t="shared" si="23"/>
        <v>0.27000000001862645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211594.68</v>
      </c>
      <c r="E1155" s="1">
        <v>0</v>
      </c>
      <c r="F1155" s="1">
        <v>0</v>
      </c>
      <c r="G1155" s="2">
        <f t="shared" si="22"/>
        <v>72788.569919999994</v>
      </c>
      <c r="H1155" s="2">
        <f t="shared" si="23"/>
        <v>0.32000000000698492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222488.52</v>
      </c>
      <c r="D1156" s="1">
        <f>BILANCA!E179</f>
        <v>234458.79</v>
      </c>
      <c r="E1156" s="1">
        <v>0</v>
      </c>
      <c r="F1156" s="1">
        <v>0</v>
      </c>
      <c r="G1156" s="2">
        <f t="shared" si="22"/>
        <v>119613.25529999999</v>
      </c>
      <c r="H1156" s="2">
        <f t="shared" si="23"/>
        <v>0.69000000000232831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3532.35</v>
      </c>
      <c r="E1163" s="1">
        <v>0</v>
      </c>
      <c r="F1163" s="1">
        <v>0</v>
      </c>
      <c r="G1163" s="2">
        <f t="shared" si="22"/>
        <v>1271.646</v>
      </c>
      <c r="H1163" s="2">
        <f t="shared" si="23"/>
        <v>0.34999999999990905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177210.25</v>
      </c>
      <c r="D1165" s="1">
        <f>BILANCA!E188</f>
        <v>454792.14</v>
      </c>
      <c r="E1165" s="1">
        <v>0</v>
      </c>
      <c r="F1165" s="1">
        <v>0</v>
      </c>
      <c r="G1165" s="2">
        <f t="shared" si="22"/>
        <v>197796.60446</v>
      </c>
      <c r="H1165" s="2">
        <f t="shared" si="23"/>
        <v>0.39000000001396984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352181.91</v>
      </c>
      <c r="D1166" s="1">
        <f>BILANCA!E189</f>
        <v>249849.44</v>
      </c>
      <c r="E1166" s="1">
        <v>0</v>
      </c>
      <c r="F1166" s="1">
        <v>0</v>
      </c>
      <c r="G1166" s="2">
        <f t="shared" si="22"/>
        <v>155894.18456999998</v>
      </c>
      <c r="H1166" s="2">
        <f t="shared" si="23"/>
        <v>0.53000000002793968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2307196</v>
      </c>
      <c r="D1183" s="1">
        <f>BILANCA!E206</f>
        <v>1669622.16</v>
      </c>
      <c r="E1183" s="1">
        <v>0</v>
      </c>
      <c r="F1183" s="1">
        <v>0</v>
      </c>
      <c r="G1183" s="2">
        <f t="shared" si="22"/>
        <v>1129288.064</v>
      </c>
      <c r="H1183" s="2">
        <f t="shared" si="23"/>
        <v>0.15999999991618097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2307196</v>
      </c>
      <c r="D1184" s="1">
        <f>BILANCA!E207</f>
        <v>1669622.16</v>
      </c>
      <c r="E1184" s="1">
        <v>0</v>
      </c>
      <c r="F1184" s="1">
        <v>0</v>
      </c>
      <c r="G1184" s="2">
        <f t="shared" si="22"/>
        <v>1134934.5043200001</v>
      </c>
      <c r="H1184" s="2">
        <f t="shared" si="23"/>
        <v>0.15999999991618097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400000</v>
      </c>
      <c r="D1185" s="1">
        <f>BILANCA!E208</f>
        <v>0</v>
      </c>
      <c r="E1185" s="1">
        <v>0</v>
      </c>
      <c r="F1185" s="1">
        <v>0</v>
      </c>
      <c r="G1185" s="2">
        <f t="shared" si="22"/>
        <v>80800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1692547.6</v>
      </c>
      <c r="D1189" s="1">
        <f>BILANCA!E212</f>
        <v>1454973.76</v>
      </c>
      <c r="E1189" s="1">
        <v>0</v>
      </c>
      <c r="F1189" s="1">
        <v>0</v>
      </c>
      <c r="G1189" s="2">
        <f t="shared" si="22"/>
        <v>948113.99472000008</v>
      </c>
      <c r="H1189" s="2">
        <f t="shared" si="23"/>
        <v>0.63999999989755452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214648.4</v>
      </c>
      <c r="D1194" s="1">
        <f>BILANCA!E217</f>
        <v>214648.4</v>
      </c>
      <c r="E1194" s="1">
        <v>0</v>
      </c>
      <c r="F1194" s="1">
        <v>0</v>
      </c>
      <c r="G1194" s="2">
        <f t="shared" si="22"/>
        <v>135872.43719999999</v>
      </c>
      <c r="H1194" s="2">
        <f t="shared" si="23"/>
        <v>0.79999999998835847</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51992461.449999996</v>
      </c>
      <c r="D1214" s="1">
        <f>BILANCA!E237</f>
        <v>56449597.980000004</v>
      </c>
      <c r="E1214" s="1">
        <v>0</v>
      </c>
      <c r="F1214" s="1">
        <v>0</v>
      </c>
      <c r="G1214" s="2">
        <f t="shared" si="22"/>
        <v>38089972.861710005</v>
      </c>
      <c r="H1214" s="2">
        <f t="shared" si="23"/>
        <v>0.46999999135732651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49529152.869999997</v>
      </c>
      <c r="D1215" s="1">
        <f>BILANCA!E238</f>
        <v>53288047.300000004</v>
      </c>
      <c r="E1215" s="1">
        <v>0</v>
      </c>
      <c r="F1215" s="1">
        <v>0</v>
      </c>
      <c r="G1215" s="2">
        <f t="shared" si="22"/>
        <v>36216417.413040005</v>
      </c>
      <c r="H1215" s="2">
        <f t="shared" si="23"/>
        <v>0.43000000715255737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51838098.079999998</v>
      </c>
      <c r="D1216" s="1">
        <f>BILANCA!E239</f>
        <v>54959418.670000002</v>
      </c>
      <c r="E1216" s="1">
        <v>0</v>
      </c>
      <c r="F1216" s="1">
        <v>0</v>
      </c>
      <c r="G1216" s="2">
        <f t="shared" si="22"/>
        <v>37689365.952860005</v>
      </c>
      <c r="H1216" s="2">
        <f t="shared" si="23"/>
        <v>0.40999999642372131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51804237.009999998</v>
      </c>
      <c r="D1217" s="1">
        <f>BILANCA!E240</f>
        <v>52933621.75</v>
      </c>
      <c r="E1217" s="1">
        <v>0</v>
      </c>
      <c r="F1217" s="1">
        <v>0</v>
      </c>
      <c r="G1217" s="2">
        <f t="shared" si="22"/>
        <v>36895126.439340003</v>
      </c>
      <c r="H1217" s="2">
        <f t="shared" si="23"/>
        <v>0.25999999791383743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33861.07</v>
      </c>
      <c r="D1218" s="1">
        <f>BILANCA!E241</f>
        <v>2025796.92</v>
      </c>
      <c r="E1218" s="1">
        <v>0</v>
      </c>
      <c r="F1218" s="1">
        <v>0</v>
      </c>
      <c r="G1218" s="2">
        <f t="shared" si="22"/>
        <v>960081.90384999989</v>
      </c>
      <c r="H1218" s="2">
        <f t="shared" si="23"/>
        <v>0.15000000007421477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2308945.21</v>
      </c>
      <c r="D1219" s="1">
        <f>BILANCA!E242</f>
        <v>1671371.37</v>
      </c>
      <c r="E1219" s="1">
        <v>0</v>
      </c>
      <c r="F1219" s="1">
        <v>0</v>
      </c>
      <c r="G1219" s="2">
        <f t="shared" si="22"/>
        <v>1333798.3562</v>
      </c>
      <c r="H1219" s="2">
        <f t="shared" si="23"/>
        <v>0.58000000007450581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614648.39</v>
      </c>
      <c r="D1220" s="1">
        <f>BILANCA!E243</f>
        <v>214648.39</v>
      </c>
      <c r="E1220" s="1">
        <v>0</v>
      </c>
      <c r="F1220" s="1">
        <v>0</v>
      </c>
      <c r="G1220" s="2">
        <f t="shared" si="22"/>
        <v>247415.00529</v>
      </c>
      <c r="H1220" s="2">
        <f t="shared" si="23"/>
        <v>0.78000000002793968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1694296.82</v>
      </c>
      <c r="D1221" s="1">
        <f>BILANCA!E244</f>
        <v>1456722.98</v>
      </c>
      <c r="E1221" s="1">
        <v>0</v>
      </c>
      <c r="F1221" s="1">
        <v>0</v>
      </c>
      <c r="G1221" s="2">
        <f t="shared" si="22"/>
        <v>1096642.7816399999</v>
      </c>
      <c r="H1221" s="2">
        <f t="shared" si="23"/>
        <v>0.19999999995343387</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1171130.1499999994</v>
      </c>
      <c r="D1222" s="1">
        <f>BILANCA!E245</f>
        <v>749500.47000000067</v>
      </c>
      <c r="E1222" s="1">
        <v>0</v>
      </c>
      <c r="F1222" s="1">
        <v>0</v>
      </c>
      <c r="G1222" s="2">
        <f t="shared" si="22"/>
        <v>638161.33051000023</v>
      </c>
      <c r="H1222" s="2">
        <f t="shared" si="23"/>
        <v>0.62000000011175871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8035301.4199999999</v>
      </c>
      <c r="D1223" s="1">
        <f>BILANCA!E246</f>
        <v>11875408.33</v>
      </c>
      <c r="E1223" s="1">
        <v>0</v>
      </c>
      <c r="F1223" s="1">
        <v>0</v>
      </c>
      <c r="G1223" s="2">
        <f t="shared" si="22"/>
        <v>7628668.3391999993</v>
      </c>
      <c r="H1223" s="2">
        <f t="shared" si="23"/>
        <v>0.75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8035301.4199999999</v>
      </c>
      <c r="D1224" s="1">
        <f>BILANCA!E247</f>
        <v>11875408.33</v>
      </c>
      <c r="E1224" s="1">
        <v>0</v>
      </c>
      <c r="F1224" s="1">
        <v>0</v>
      </c>
      <c r="G1224" s="2">
        <f t="shared" si="22"/>
        <v>7660454.4572799997</v>
      </c>
      <c r="H1224" s="2">
        <f t="shared" si="23"/>
        <v>0.75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6864171.2700000005</v>
      </c>
      <c r="D1227" s="1">
        <f>BILANCA!E250</f>
        <v>11125907.859999999</v>
      </c>
      <c r="E1227" s="1">
        <v>0</v>
      </c>
      <c r="F1227" s="1">
        <v>0</v>
      </c>
      <c r="G1227" s="2">
        <f t="shared" si="22"/>
        <v>7104300.8255599998</v>
      </c>
      <c r="H1227" s="2">
        <f t="shared" si="23"/>
        <v>0.41000000108033419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6243702.6200000001</v>
      </c>
      <c r="D1229" s="1">
        <f>BILANCA!E252</f>
        <v>7809467.2999999998</v>
      </c>
      <c r="E1229" s="1">
        <v>0</v>
      </c>
      <c r="F1229" s="1">
        <v>0</v>
      </c>
      <c r="G1229" s="2">
        <f t="shared" si="22"/>
        <v>5378208.75612</v>
      </c>
      <c r="H1229" s="2">
        <f t="shared" si="23"/>
        <v>0.67999999970197678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620468.65</v>
      </c>
      <c r="D1230" s="1">
        <f>BILANCA!E253</f>
        <v>3316440.56</v>
      </c>
      <c r="E1230" s="1">
        <v>0</v>
      </c>
      <c r="F1230" s="1">
        <v>0</v>
      </c>
      <c r="G1230" s="2">
        <f t="shared" si="22"/>
        <v>1791577.39319</v>
      </c>
      <c r="H1230" s="2">
        <f t="shared" si="23"/>
        <v>0.78999999992083758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43025.55</v>
      </c>
      <c r="D1231" s="1">
        <f>BILANCA!E254</f>
        <v>43025.55</v>
      </c>
      <c r="E1231" s="1">
        <v>0</v>
      </c>
      <c r="F1231" s="1">
        <v>0</v>
      </c>
      <c r="G1231" s="2">
        <f>B1231/1000*C1231+B1231/500*D1231</f>
        <v>32011.0092</v>
      </c>
      <c r="H1231" s="2">
        <f>ABS(C1231-ROUND(C1231,0))+ABS(D1231-ROUND(D1231,0))</f>
        <v>0.89999999999417923</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1334202.1000000001</v>
      </c>
      <c r="D1232" s="1">
        <f>BILANCA!E255</f>
        <v>2392790.9900000002</v>
      </c>
      <c r="E1232" s="1">
        <v>0</v>
      </c>
      <c r="F1232" s="1">
        <v>0</v>
      </c>
      <c r="G1232" s="2">
        <f t="shared" si="22"/>
        <v>1523826.2359200001</v>
      </c>
      <c r="H1232" s="2">
        <f t="shared" si="23"/>
        <v>0.10999999986961484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1001.88</v>
      </c>
      <c r="D1233" s="1">
        <f>BILANCA!E256</f>
        <v>62284.77</v>
      </c>
      <c r="E1233" s="1">
        <v>0</v>
      </c>
      <c r="F1233" s="1">
        <v>0</v>
      </c>
      <c r="G1233" s="2">
        <f t="shared" si="22"/>
        <v>31392.855</v>
      </c>
      <c r="H1233" s="2">
        <f t="shared" si="23"/>
        <v>0.35000000000320597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6446723.29</v>
      </c>
      <c r="D1236" s="1">
        <f>BILANCA!E259</f>
        <v>10272337.439999999</v>
      </c>
      <c r="E1236" s="1">
        <v>0</v>
      </c>
      <c r="F1236" s="1">
        <v>0</v>
      </c>
      <c r="G1236" s="2">
        <f t="shared" si="22"/>
        <v>6828823.7370100003</v>
      </c>
      <c r="H1236" s="2">
        <f t="shared" si="23"/>
        <v>0.72999999951571226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6446723.29</v>
      </c>
      <c r="D1237" s="1">
        <f>BILANCA!E260</f>
        <v>10272337.439999999</v>
      </c>
      <c r="E1237" s="1">
        <v>0</v>
      </c>
      <c r="F1237" s="1">
        <v>0</v>
      </c>
      <c r="G1237" s="2">
        <f t="shared" si="22"/>
        <v>6855815.1351800002</v>
      </c>
      <c r="H1237" s="2">
        <f t="shared" si="23"/>
        <v>0.72999999951571226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2812132.15</v>
      </c>
      <c r="D1240" s="1">
        <f>BILANCA!E264</f>
        <v>3337753.31</v>
      </c>
      <c r="E1240" s="1">
        <v>0</v>
      </c>
      <c r="F1240" s="1">
        <v>0</v>
      </c>
      <c r="G1240" s="2">
        <f t="shared" si="22"/>
        <v>2438323.16389</v>
      </c>
      <c r="H1240" s="2">
        <f t="shared" si="23"/>
        <v>0.4599999999627471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200255.02</v>
      </c>
      <c r="D1241" s="1">
        <f>BILANCA!E265</f>
        <v>1158196.74</v>
      </c>
      <c r="E1241" s="1">
        <v>0</v>
      </c>
      <c r="F1241" s="1">
        <v>0</v>
      </c>
      <c r="G1241" s="2">
        <f t="shared" si="22"/>
        <v>649295.31299999997</v>
      </c>
      <c r="H1241" s="2">
        <f t="shared" si="23"/>
        <v>0.27999999999883585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39349.14</v>
      </c>
      <c r="D1242" s="1">
        <f>BILANCA!E266</f>
        <v>44028.59</v>
      </c>
      <c r="E1242" s="1">
        <v>0</v>
      </c>
      <c r="F1242" s="1">
        <v>0</v>
      </c>
      <c r="G1242" s="2">
        <f t="shared" ref="G1242:G1479" si="24">B1242/1000*C1242+B1242/500*D1242</f>
        <v>32998.236879999997</v>
      </c>
      <c r="H1242" s="2">
        <f t="shared" si="23"/>
        <v>0.55000000000291038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97708.57</v>
      </c>
      <c r="D1243" s="1">
        <f>BILANCA!E267</f>
        <v>34155.03</v>
      </c>
      <c r="E1243" s="1">
        <v>0</v>
      </c>
      <c r="F1243" s="1">
        <v>0</v>
      </c>
      <c r="G1243" s="2">
        <f t="shared" si="24"/>
        <v>43164.843800000002</v>
      </c>
      <c r="H1243" s="2">
        <f t="shared" si="23"/>
        <v>0.45999999999185093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1252.74</v>
      </c>
      <c r="D1244" s="1">
        <f>BILANCA!E268</f>
        <v>1844.7</v>
      </c>
      <c r="E1244" s="1">
        <v>0</v>
      </c>
      <c r="F1244" s="1">
        <v>0</v>
      </c>
      <c r="G1244" s="2">
        <f t="shared" si="24"/>
        <v>1289.8985400000001</v>
      </c>
      <c r="H1244" s="2">
        <f t="shared" si="23"/>
        <v>0.55999999999994543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2969.18</v>
      </c>
      <c r="D1245" s="1">
        <f>BILANCA!E269</f>
        <v>18341.95</v>
      </c>
      <c r="E1245" s="1">
        <v>0</v>
      </c>
      <c r="F1245" s="1">
        <v>0</v>
      </c>
      <c r="G1245" s="2">
        <f t="shared" si="24"/>
        <v>10389.106960000001</v>
      </c>
      <c r="H1245" s="2">
        <f t="shared" si="23"/>
        <v>0.2299999999991087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43898.26</v>
      </c>
      <c r="D1247" s="1">
        <f>BILANCA!E271</f>
        <v>0</v>
      </c>
      <c r="E1247" s="1">
        <v>0</v>
      </c>
      <c r="F1247" s="1">
        <v>0</v>
      </c>
      <c r="G1247" s="2">
        <f t="shared" si="24"/>
        <v>11589.140640000001</v>
      </c>
      <c r="H1247" s="2">
        <f t="shared" si="23"/>
        <v>0.26000000000203727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18295.560000000001</v>
      </c>
      <c r="D1263" s="1">
        <f>BILANCA!E287</f>
        <v>101532.26</v>
      </c>
      <c r="E1263" s="1">
        <v>0</v>
      </c>
      <c r="F1263" s="1">
        <v>0</v>
      </c>
      <c r="G1263" s="2">
        <f t="shared" si="24"/>
        <v>61980.822400000005</v>
      </c>
      <c r="H1263" s="2">
        <f t="shared" si="23"/>
        <v>0.69999999999345164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381403.21</v>
      </c>
      <c r="D1264" s="1">
        <f>BILANCA!E288</f>
        <v>802845.7</v>
      </c>
      <c r="E1264" s="1">
        <v>0</v>
      </c>
      <c r="F1264" s="1">
        <v>0</v>
      </c>
      <c r="G1264" s="2">
        <f t="shared" si="24"/>
        <v>558373.58541000006</v>
      </c>
      <c r="H1264" s="2">
        <f t="shared" si="23"/>
        <v>0.51000000006752089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3768.15</v>
      </c>
      <c r="D1265" s="1">
        <f>BILANCA!E289</f>
        <v>2816.43</v>
      </c>
      <c r="E1265" s="1">
        <v>0</v>
      </c>
      <c r="F1265" s="1">
        <v>0</v>
      </c>
      <c r="G1265" s="2">
        <f t="shared" si="24"/>
        <v>2651.0848199999996</v>
      </c>
      <c r="H1265" s="2">
        <f t="shared" si="23"/>
        <v>0.57999999999992724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348413.76</v>
      </c>
      <c r="D1266" s="1">
        <f>BILANCA!E290</f>
        <v>247033.01</v>
      </c>
      <c r="E1266" s="1">
        <v>0</v>
      </c>
      <c r="F1266" s="1">
        <v>0</v>
      </c>
      <c r="G1266" s="2">
        <f t="shared" si="24"/>
        <v>238421.77773999999</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423385.75</v>
      </c>
      <c r="D1269" s="1">
        <f>BILANCA!E293</f>
        <v>364987.71</v>
      </c>
      <c r="E1269" s="1">
        <v>0</v>
      </c>
      <c r="F1269" s="1">
        <v>0</v>
      </c>
      <c r="G1269" s="2">
        <f t="shared" si="24"/>
        <v>329861.29461999994</v>
      </c>
      <c r="H1269" s="2">
        <f t="shared" si="23"/>
        <v>0.53999999997904524</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1883810.25</v>
      </c>
      <c r="D1270" s="1">
        <f>BILANCA!E294</f>
        <v>1304634.45</v>
      </c>
      <c r="E1270" s="1">
        <v>0</v>
      </c>
      <c r="F1270" s="1">
        <v>0</v>
      </c>
      <c r="G1270" s="2">
        <f t="shared" si="24"/>
        <v>1289513.7160499999</v>
      </c>
      <c r="H1270" s="2">
        <f t="shared" si="23"/>
        <v>0.69999999995343387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13178.65</v>
      </c>
      <c r="D1273" s="1">
        <f>BILANCA!E297</f>
        <v>6920.55</v>
      </c>
      <c r="E1273" s="1">
        <v>0</v>
      </c>
      <c r="F1273" s="1">
        <v>0</v>
      </c>
      <c r="G1273" s="2">
        <f t="shared" si="24"/>
        <v>7835.7274999999991</v>
      </c>
      <c r="H1273" s="2">
        <f t="shared" si="23"/>
        <v>0.8000000000001819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46396.39</v>
      </c>
      <c r="E1274" s="1">
        <v>0</v>
      </c>
      <c r="F1274" s="1">
        <v>0</v>
      </c>
      <c r="G1274" s="2">
        <f t="shared" si="24"/>
        <v>27002.698979999997</v>
      </c>
      <c r="H1274" s="2">
        <f t="shared" si="23"/>
        <v>0.38999999999941792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59008.84</v>
      </c>
      <c r="D1275" s="1">
        <f>BILANCA!E299</f>
        <v>325750.43</v>
      </c>
      <c r="E1275" s="1">
        <v>0</v>
      </c>
      <c r="F1275" s="1">
        <v>0</v>
      </c>
      <c r="G1275" s="2">
        <f t="shared" si="24"/>
        <v>207468.83239999996</v>
      </c>
      <c r="H1275" s="2">
        <f t="shared" si="23"/>
        <v>0.58999999999650754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2378219.67</v>
      </c>
      <c r="D1299" s="6">
        <f>'RAS-funkcijski'!E5</f>
        <v>2676437.42</v>
      </c>
      <c r="E1299" s="6">
        <v>0</v>
      </c>
      <c r="F1299" s="6">
        <v>0</v>
      </c>
      <c r="G1299" s="7">
        <f t="shared" si="24"/>
        <v>7731.0945100000008</v>
      </c>
      <c r="H1299" s="7">
        <f t="shared" si="23"/>
        <v>0.75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2378219.67</v>
      </c>
      <c r="D1300" s="1">
        <f>'RAS-funkcijski'!E6</f>
        <v>2676437.42</v>
      </c>
      <c r="E1300" s="1">
        <v>0</v>
      </c>
      <c r="F1300" s="1">
        <v>0</v>
      </c>
      <c r="G1300" s="2">
        <f t="shared" si="24"/>
        <v>15462.189020000002</v>
      </c>
      <c r="H1300" s="2">
        <f t="shared" si="23"/>
        <v>0.75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2378219.67</v>
      </c>
      <c r="D1301" s="1">
        <f>'RAS-funkcijski'!E7</f>
        <v>2676437.42</v>
      </c>
      <c r="E1301" s="1">
        <v>0</v>
      </c>
      <c r="F1301" s="1">
        <v>0</v>
      </c>
      <c r="G1301" s="2">
        <f t="shared" si="24"/>
        <v>23193.283530000001</v>
      </c>
      <c r="H1301" s="2">
        <f t="shared" si="23"/>
        <v>0.75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350525.16000000003</v>
      </c>
      <c r="D1322" s="1">
        <f>'RAS-funkcijski'!E28</f>
        <v>397488.54</v>
      </c>
      <c r="E1322" s="1">
        <v>0</v>
      </c>
      <c r="F1322" s="1">
        <v>0</v>
      </c>
      <c r="G1322" s="2">
        <f t="shared" si="24"/>
        <v>27492.053760000003</v>
      </c>
      <c r="H1322" s="2">
        <f t="shared" si="23"/>
        <v>0.62000000005355105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115871.58</v>
      </c>
      <c r="D1323" s="1">
        <f>'RAS-funkcijski'!E29</f>
        <v>128788.54</v>
      </c>
      <c r="E1323" s="1">
        <v>0</v>
      </c>
      <c r="F1323" s="1">
        <v>0</v>
      </c>
      <c r="G1323" s="2">
        <f t="shared" si="24"/>
        <v>9336.2165000000005</v>
      </c>
      <c r="H1323" s="2">
        <f t="shared" si="23"/>
        <v>0.88000000000465661</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200000</v>
      </c>
      <c r="D1324" s="1">
        <f>'RAS-funkcijski'!E30</f>
        <v>230000</v>
      </c>
      <c r="E1324" s="1">
        <v>0</v>
      </c>
      <c r="F1324" s="1">
        <v>0</v>
      </c>
      <c r="G1324" s="2">
        <f t="shared" si="24"/>
        <v>17160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34653.58</v>
      </c>
      <c r="D1328" s="1">
        <f>'RAS-funkcijski'!E34</f>
        <v>38700</v>
      </c>
      <c r="E1328" s="1">
        <v>0</v>
      </c>
      <c r="F1328" s="1">
        <v>0</v>
      </c>
      <c r="G1328" s="2">
        <f t="shared" si="24"/>
        <v>3361.6073999999999</v>
      </c>
      <c r="H1328" s="2">
        <f t="shared" si="23"/>
        <v>0.41999999999825377</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5788927.0499999998</v>
      </c>
      <c r="D1329" s="1">
        <f>'RAS-funkcijski'!E35</f>
        <v>2186922.5699999998</v>
      </c>
      <c r="E1329" s="1">
        <v>0</v>
      </c>
      <c r="F1329" s="1">
        <v>0</v>
      </c>
      <c r="G1329" s="2">
        <f t="shared" si="24"/>
        <v>315045.93788999994</v>
      </c>
      <c r="H1329" s="2">
        <f t="shared" si="23"/>
        <v>0.47999999998137355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82116.77</v>
      </c>
      <c r="D1330" s="1">
        <f>'RAS-funkcijski'!E36</f>
        <v>106768.42</v>
      </c>
      <c r="E1330" s="1">
        <v>0</v>
      </c>
      <c r="F1330" s="1">
        <v>0</v>
      </c>
      <c r="G1330" s="2">
        <f t="shared" si="24"/>
        <v>9460.9155200000005</v>
      </c>
      <c r="H1330" s="2">
        <f t="shared" si="23"/>
        <v>0.64999999999417923</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82116.77</v>
      </c>
      <c r="D1331" s="1">
        <f>'RAS-funkcijski'!E37</f>
        <v>106768.42</v>
      </c>
      <c r="E1331" s="1">
        <v>0</v>
      </c>
      <c r="F1331" s="1">
        <v>0</v>
      </c>
      <c r="G1331" s="2">
        <f t="shared" si="24"/>
        <v>9756.5691299999999</v>
      </c>
      <c r="H1331" s="2">
        <f t="shared" si="23"/>
        <v>0.64999999999417923</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88318.78</v>
      </c>
      <c r="D1333" s="1">
        <f>'RAS-funkcijski'!E39</f>
        <v>91134.86</v>
      </c>
      <c r="E1333" s="1">
        <v>0</v>
      </c>
      <c r="F1333" s="1">
        <v>0</v>
      </c>
      <c r="G1333" s="2">
        <f t="shared" si="24"/>
        <v>9470.5975000000017</v>
      </c>
      <c r="H1333" s="2">
        <f t="shared" si="23"/>
        <v>0.36000000000058208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88318.78</v>
      </c>
      <c r="D1334" s="1">
        <f>'RAS-funkcijski'!E40</f>
        <v>91134.86</v>
      </c>
      <c r="E1334" s="1">
        <v>0</v>
      </c>
      <c r="F1334" s="1">
        <v>0</v>
      </c>
      <c r="G1334" s="2">
        <f t="shared" si="24"/>
        <v>9741.1859999999997</v>
      </c>
      <c r="H1334" s="2">
        <f t="shared" si="23"/>
        <v>0.36000000000058208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5306871.58</v>
      </c>
      <c r="D1348" s="1">
        <f>'RAS-funkcijski'!E54</f>
        <v>1614327</v>
      </c>
      <c r="E1348" s="1">
        <v>0</v>
      </c>
      <c r="F1348" s="1">
        <v>0</v>
      </c>
      <c r="G1348" s="2">
        <f t="shared" si="24"/>
        <v>426776.27900000004</v>
      </c>
      <c r="H1348" s="2">
        <f t="shared" si="27"/>
        <v>0.41999999992549419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5299587.08</v>
      </c>
      <c r="D1349" s="1">
        <f>'RAS-funkcijski'!E55</f>
        <v>1611443.62</v>
      </c>
      <c r="E1349" s="1">
        <v>0</v>
      </c>
      <c r="F1349" s="1">
        <v>0</v>
      </c>
      <c r="G1349" s="2">
        <f t="shared" si="24"/>
        <v>434646.19031999994</v>
      </c>
      <c r="H1349" s="2">
        <f t="shared" si="27"/>
        <v>0.4599999999627471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7284.5</v>
      </c>
      <c r="D1350" s="1">
        <f>'RAS-funkcijski'!E56</f>
        <v>1599.9</v>
      </c>
      <c r="E1350" s="1">
        <v>0</v>
      </c>
      <c r="F1350" s="1">
        <v>0</v>
      </c>
      <c r="G1350" s="2">
        <f t="shared" si="24"/>
        <v>545.18359999999996</v>
      </c>
      <c r="H1350" s="2">
        <f t="shared" si="27"/>
        <v>0.59999999999990905</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1283.48</v>
      </c>
      <c r="E1352" s="1">
        <v>0</v>
      </c>
      <c r="F1352" s="1">
        <v>0</v>
      </c>
      <c r="G1352" s="2">
        <f t="shared" si="24"/>
        <v>138.61583999999999</v>
      </c>
      <c r="H1352" s="2">
        <f t="shared" si="27"/>
        <v>0.48000000000001819</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112405.43</v>
      </c>
      <c r="D1355" s="1">
        <f>'RAS-funkcijski'!E61</f>
        <v>137029.65</v>
      </c>
      <c r="E1355" s="1">
        <v>0</v>
      </c>
      <c r="F1355" s="1">
        <v>0</v>
      </c>
      <c r="G1355" s="2">
        <f t="shared" si="24"/>
        <v>22028.489610000001</v>
      </c>
      <c r="H1355" s="2">
        <f t="shared" si="27"/>
        <v>0.77999999999883585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112405.43</v>
      </c>
      <c r="D1358" s="1">
        <f>'RAS-funkcijski'!E64</f>
        <v>137029.65</v>
      </c>
      <c r="E1358" s="1">
        <v>0</v>
      </c>
      <c r="F1358" s="1">
        <v>0</v>
      </c>
      <c r="G1358" s="2">
        <f t="shared" si="24"/>
        <v>23187.883799999996</v>
      </c>
      <c r="H1358" s="2">
        <f t="shared" si="27"/>
        <v>0.77999999999883585</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199214.49</v>
      </c>
      <c r="D1368" s="1">
        <f>'RAS-funkcijski'!E74</f>
        <v>237662.64</v>
      </c>
      <c r="E1368" s="1">
        <v>0</v>
      </c>
      <c r="F1368" s="1">
        <v>0</v>
      </c>
      <c r="G1368" s="2">
        <f t="shared" si="24"/>
        <v>47217.783900000009</v>
      </c>
      <c r="H1368" s="2">
        <f t="shared" si="27"/>
        <v>0.84999999997671694</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511388.9</v>
      </c>
      <c r="D1369" s="1">
        <f>'RAS-funkcijski'!E75</f>
        <v>451470.34</v>
      </c>
      <c r="E1369" s="1">
        <v>0</v>
      </c>
      <c r="F1369" s="1">
        <v>0</v>
      </c>
      <c r="G1369" s="2">
        <f t="shared" si="24"/>
        <v>100417.40018</v>
      </c>
      <c r="H1369" s="2">
        <f t="shared" si="27"/>
        <v>0.44000000000232831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52306.25</v>
      </c>
      <c r="D1370" s="1">
        <f>'RAS-funkcijski'!E76</f>
        <v>9350</v>
      </c>
      <c r="E1370" s="1">
        <v>0</v>
      </c>
      <c r="F1370" s="1">
        <v>0</v>
      </c>
      <c r="G1370" s="2">
        <f t="shared" si="24"/>
        <v>5112.45</v>
      </c>
      <c r="H1370" s="2">
        <f t="shared" si="27"/>
        <v>0.25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13767.75</v>
      </c>
      <c r="D1372" s="1">
        <f>'RAS-funkcijski'!E78</f>
        <v>16259</v>
      </c>
      <c r="E1372" s="1">
        <v>0</v>
      </c>
      <c r="F1372" s="1">
        <v>0</v>
      </c>
      <c r="G1372" s="2">
        <f t="shared" si="24"/>
        <v>3425.1454999999996</v>
      </c>
      <c r="H1372" s="2">
        <f t="shared" si="27"/>
        <v>0.25</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5296</v>
      </c>
      <c r="D1373" s="1">
        <f>'RAS-funkcijski'!E79</f>
        <v>4536.4399999999996</v>
      </c>
      <c r="E1373" s="1">
        <v>0</v>
      </c>
      <c r="F1373" s="1">
        <v>0</v>
      </c>
      <c r="G1373" s="2">
        <f t="shared" si="24"/>
        <v>1077.6659999999999</v>
      </c>
      <c r="H1373" s="2">
        <f t="shared" si="27"/>
        <v>0.43999999999959982</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440018.9</v>
      </c>
      <c r="D1375" s="1">
        <f>'RAS-funkcijski'!E81</f>
        <v>421324.9</v>
      </c>
      <c r="E1375" s="1">
        <v>0</v>
      </c>
      <c r="F1375" s="1">
        <v>0</v>
      </c>
      <c r="G1375" s="2">
        <f t="shared" si="24"/>
        <v>98765.489900000015</v>
      </c>
      <c r="H1375" s="2">
        <f t="shared" si="27"/>
        <v>0.19999999995343387</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2116272.3199999998</v>
      </c>
      <c r="D1376" s="1">
        <f>'RAS-funkcijski'!E82</f>
        <v>3182439.82</v>
      </c>
      <c r="E1376" s="1">
        <v>0</v>
      </c>
      <c r="F1376" s="1">
        <v>0</v>
      </c>
      <c r="G1376" s="2">
        <f t="shared" si="24"/>
        <v>661529.85288000002</v>
      </c>
      <c r="H1376" s="2">
        <f t="shared" si="27"/>
        <v>0.5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76295.56</v>
      </c>
      <c r="D1377" s="1">
        <f>'RAS-funkcijski'!E83</f>
        <v>161990.92000000001</v>
      </c>
      <c r="E1377" s="1">
        <v>0</v>
      </c>
      <c r="F1377" s="1">
        <v>0</v>
      </c>
      <c r="G1377" s="2">
        <f t="shared" si="24"/>
        <v>31621.9146</v>
      </c>
      <c r="H1377" s="2">
        <f t="shared" si="27"/>
        <v>0.51999999998952262</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1645196.22</v>
      </c>
      <c r="D1378" s="1">
        <f>'RAS-funkcijski'!E84</f>
        <v>2637606.52</v>
      </c>
      <c r="E1378" s="1">
        <v>0</v>
      </c>
      <c r="F1378" s="1">
        <v>0</v>
      </c>
      <c r="G1378" s="2">
        <f t="shared" si="24"/>
        <v>553632.74080000003</v>
      </c>
      <c r="H1378" s="2">
        <f t="shared" si="27"/>
        <v>0.69999999995343387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394780.54</v>
      </c>
      <c r="D1380" s="1">
        <f>'RAS-funkcijski'!E86</f>
        <v>382842.38</v>
      </c>
      <c r="E1380" s="1">
        <v>0</v>
      </c>
      <c r="F1380" s="1">
        <v>0</v>
      </c>
      <c r="G1380" s="2">
        <f t="shared" si="24"/>
        <v>95158.154600000009</v>
      </c>
      <c r="H1380" s="2">
        <f t="shared" si="27"/>
        <v>0.84000000002561137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157044.93</v>
      </c>
      <c r="D1383" s="1">
        <f>'RAS-funkcijski'!E89</f>
        <v>108736.78</v>
      </c>
      <c r="E1383" s="1">
        <v>0</v>
      </c>
      <c r="F1383" s="1">
        <v>0</v>
      </c>
      <c r="G1383" s="2">
        <f t="shared" si="24"/>
        <v>31834.071649999998</v>
      </c>
      <c r="H1383" s="2">
        <f t="shared" si="27"/>
        <v>0.29000000000814907</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124377.29</v>
      </c>
      <c r="D1388" s="1">
        <f>'RAS-funkcijski'!E94</f>
        <v>73407.48</v>
      </c>
      <c r="E1388" s="1">
        <v>0</v>
      </c>
      <c r="F1388" s="1">
        <v>0</v>
      </c>
      <c r="G1388" s="2">
        <f t="shared" si="24"/>
        <v>24407.302499999998</v>
      </c>
      <c r="H1388" s="2">
        <f t="shared" si="27"/>
        <v>0.76999999998952262</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124377.29</v>
      </c>
      <c r="D1389" s="1">
        <f>'RAS-funkcijski'!E95</f>
        <v>73407.48</v>
      </c>
      <c r="E1389" s="1">
        <v>0</v>
      </c>
      <c r="F1389" s="1">
        <v>0</v>
      </c>
      <c r="G1389" s="2">
        <f t="shared" si="24"/>
        <v>24678.494749999998</v>
      </c>
      <c r="H1389" s="2">
        <f t="shared" si="27"/>
        <v>0.76999999998952262</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32667.64</v>
      </c>
      <c r="D1400" s="1">
        <f>'RAS-funkcijski'!E106</f>
        <v>35329.300000000003</v>
      </c>
      <c r="E1400" s="1">
        <v>0</v>
      </c>
      <c r="F1400" s="1">
        <v>0</v>
      </c>
      <c r="G1400" s="2">
        <f t="shared" si="24"/>
        <v>10539.27648</v>
      </c>
      <c r="H1400" s="2">
        <f t="shared" si="27"/>
        <v>0.66000000000349246</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1068358.98</v>
      </c>
      <c r="D1401" s="1">
        <f>'RAS-funkcijski'!E107</f>
        <v>869021.23</v>
      </c>
      <c r="E1401" s="1">
        <v>0</v>
      </c>
      <c r="F1401" s="1">
        <v>0</v>
      </c>
      <c r="G1401" s="2">
        <f t="shared" si="24"/>
        <v>289059.34831999999</v>
      </c>
      <c r="H1401" s="2">
        <f t="shared" si="27"/>
        <v>0.25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227892.59</v>
      </c>
      <c r="D1402" s="1">
        <f>'RAS-funkcijski'!E108</f>
        <v>234306.32</v>
      </c>
      <c r="E1402" s="1">
        <v>0</v>
      </c>
      <c r="F1402" s="1">
        <v>0</v>
      </c>
      <c r="G1402" s="2">
        <f t="shared" si="24"/>
        <v>72436.543919999996</v>
      </c>
      <c r="H1402" s="2">
        <f t="shared" si="27"/>
        <v>0.73000000001047738</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805766.39</v>
      </c>
      <c r="D1403" s="1">
        <f>'RAS-funkcijski'!E109</f>
        <v>560514.91</v>
      </c>
      <c r="E1403" s="1">
        <v>0</v>
      </c>
      <c r="F1403" s="1">
        <v>0</v>
      </c>
      <c r="G1403" s="2">
        <f t="shared" si="24"/>
        <v>202313.60204999999</v>
      </c>
      <c r="H1403" s="2">
        <f t="shared" si="27"/>
        <v>0.47999999998137355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34700</v>
      </c>
      <c r="D1405" s="1">
        <f>'RAS-funkcijski'!E111</f>
        <v>74200</v>
      </c>
      <c r="E1405" s="1">
        <v>0</v>
      </c>
      <c r="F1405" s="1">
        <v>0</v>
      </c>
      <c r="G1405" s="2">
        <f t="shared" si="24"/>
        <v>19591.7</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853644.24000000011</v>
      </c>
      <c r="D1408" s="1">
        <f>'RAS-funkcijski'!E114</f>
        <v>1138737.01</v>
      </c>
      <c r="E1408" s="1">
        <v>0</v>
      </c>
      <c r="F1408" s="1">
        <v>0</v>
      </c>
      <c r="G1408" s="2">
        <f t="shared" si="24"/>
        <v>344423.0086</v>
      </c>
      <c r="H1408" s="2">
        <f t="shared" si="27"/>
        <v>0.25000000011641532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726045.08000000007</v>
      </c>
      <c r="D1409" s="1">
        <f>'RAS-funkcijski'!E115</f>
        <v>1000507.03</v>
      </c>
      <c r="E1409" s="1">
        <v>0</v>
      </c>
      <c r="F1409" s="1">
        <v>0</v>
      </c>
      <c r="G1409" s="2">
        <f t="shared" si="24"/>
        <v>302703.56454000005</v>
      </c>
      <c r="H1409" s="2">
        <f t="shared" si="27"/>
        <v>0.11000000010244548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646633.81000000006</v>
      </c>
      <c r="D1410" s="1">
        <f>'RAS-funkcijski'!E116</f>
        <v>947841.78</v>
      </c>
      <c r="E1410" s="1">
        <v>0</v>
      </c>
      <c r="F1410" s="1">
        <v>0</v>
      </c>
      <c r="G1410" s="2">
        <f t="shared" si="24"/>
        <v>284739.54544000002</v>
      </c>
      <c r="H1410" s="2">
        <f t="shared" si="27"/>
        <v>0.40999999991618097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79411.27</v>
      </c>
      <c r="D1411" s="1">
        <f>'RAS-funkcijski'!E117</f>
        <v>52665.25</v>
      </c>
      <c r="E1411" s="1">
        <v>0</v>
      </c>
      <c r="F1411" s="1">
        <v>0</v>
      </c>
      <c r="G1411" s="2">
        <f t="shared" si="24"/>
        <v>20875.820010000003</v>
      </c>
      <c r="H1411" s="2">
        <f t="shared" si="27"/>
        <v>0.52000000000407454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16346.91</v>
      </c>
      <c r="D1412" s="1">
        <f>'RAS-funkcijski'!E118</f>
        <v>16955.28</v>
      </c>
      <c r="E1412" s="1">
        <v>0</v>
      </c>
      <c r="F1412" s="1">
        <v>0</v>
      </c>
      <c r="G1412" s="2">
        <f t="shared" si="24"/>
        <v>5729.3515800000005</v>
      </c>
      <c r="H1412" s="2">
        <f t="shared" si="27"/>
        <v>0.36999999999898137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16346.91</v>
      </c>
      <c r="D1414" s="1">
        <f>'RAS-funkcijski'!E120</f>
        <v>16955.28</v>
      </c>
      <c r="E1414" s="1">
        <v>0</v>
      </c>
      <c r="F1414" s="1">
        <v>0</v>
      </c>
      <c r="G1414" s="2">
        <f t="shared" si="24"/>
        <v>5829.8665200000005</v>
      </c>
      <c r="H1414" s="2">
        <f t="shared" si="27"/>
        <v>0.36999999999898137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99868.6</v>
      </c>
      <c r="D1419" s="1">
        <f>'RAS-funkcijski'!E125</f>
        <v>107518.7</v>
      </c>
      <c r="E1419" s="1">
        <v>0</v>
      </c>
      <c r="F1419" s="1">
        <v>0</v>
      </c>
      <c r="G1419" s="2">
        <f t="shared" si="24"/>
        <v>38103.625999999997</v>
      </c>
      <c r="H1419" s="2">
        <f t="shared" si="27"/>
        <v>0.69999999999708962</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11383.65</v>
      </c>
      <c r="D1422" s="1">
        <f>'RAS-funkcijski'!E128</f>
        <v>13756</v>
      </c>
      <c r="E1422" s="1">
        <v>0</v>
      </c>
      <c r="F1422" s="1">
        <v>0</v>
      </c>
      <c r="G1422" s="2">
        <f t="shared" si="24"/>
        <v>4823.0605999999998</v>
      </c>
      <c r="H1422" s="2">
        <f t="shared" si="27"/>
        <v>0.3500000000003638</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190027.87</v>
      </c>
      <c r="D1423" s="1">
        <f>'RAS-funkcijski'!E129</f>
        <v>225570.94999999998</v>
      </c>
      <c r="E1423" s="1">
        <v>0</v>
      </c>
      <c r="F1423" s="1">
        <v>0</v>
      </c>
      <c r="G1423" s="2">
        <f t="shared" si="24"/>
        <v>80146.221250000002</v>
      </c>
      <c r="H1423" s="2">
        <f t="shared" si="27"/>
        <v>0.18000000002211891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31860</v>
      </c>
      <c r="D1427" s="1">
        <f>'RAS-funkcijski'!E133</f>
        <v>39345</v>
      </c>
      <c r="E1427" s="1">
        <v>0</v>
      </c>
      <c r="F1427" s="1">
        <v>0</v>
      </c>
      <c r="G1427" s="2">
        <f t="shared" si="24"/>
        <v>14260.95</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56936.72</v>
      </c>
      <c r="D1429" s="1">
        <f>'RAS-funkcijski'!E135</f>
        <v>64849.77</v>
      </c>
      <c r="E1429" s="1">
        <v>0</v>
      </c>
      <c r="F1429" s="1">
        <v>0</v>
      </c>
      <c r="G1429" s="2">
        <f t="shared" si="24"/>
        <v>24449.350059999997</v>
      </c>
      <c r="H1429" s="2">
        <f t="shared" si="27"/>
        <v>0.51000000000203727</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47485.87</v>
      </c>
      <c r="D1432" s="1">
        <f>'RAS-funkcijski'!E138</f>
        <v>60648.47</v>
      </c>
      <c r="E1432" s="1">
        <v>0</v>
      </c>
      <c r="F1432" s="1">
        <v>0</v>
      </c>
      <c r="G1432" s="2">
        <f t="shared" si="24"/>
        <v>22616.896540000002</v>
      </c>
      <c r="H1432" s="2">
        <f t="shared" si="27"/>
        <v>0.59999999999854481</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53745.279999999999</v>
      </c>
      <c r="D1434" s="1">
        <f>'RAS-funkcijski'!E140</f>
        <v>60727.71</v>
      </c>
      <c r="E1434" s="1">
        <v>0</v>
      </c>
      <c r="F1434" s="1">
        <v>0</v>
      </c>
      <c r="G1434" s="2">
        <f t="shared" si="24"/>
        <v>23827.2952</v>
      </c>
      <c r="H1434" s="2">
        <f t="shared" si="27"/>
        <v>0.56999999999970896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13414409.119999999</v>
      </c>
      <c r="D1435" s="13">
        <f>'RAS-funkcijski'!E141</f>
        <v>11236824.659999998</v>
      </c>
      <c r="E1435" s="13">
        <v>0</v>
      </c>
      <c r="F1435" s="13">
        <v>0</v>
      </c>
      <c r="G1435" s="14">
        <f t="shared" si="24"/>
        <v>4916664.0062799994</v>
      </c>
      <c r="H1435" s="14">
        <f t="shared" si="27"/>
        <v>0.46000000089406967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308040.03000000003</v>
      </c>
      <c r="E1436" s="6">
        <v>0</v>
      </c>
      <c r="F1436" s="6">
        <v>0</v>
      </c>
      <c r="G1436" s="7">
        <f t="shared" si="24"/>
        <v>616.08006000000012</v>
      </c>
      <c r="H1436" s="7">
        <f t="shared" si="27"/>
        <v>3.0000000027939677E-2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308040.03000000003</v>
      </c>
      <c r="E1453" s="1">
        <v>0</v>
      </c>
      <c r="F1453" s="1">
        <v>0</v>
      </c>
      <c r="G1453" s="2">
        <f t="shared" si="24"/>
        <v>11089.441080000001</v>
      </c>
      <c r="H1453" s="2">
        <f t="shared" si="27"/>
        <v>3.0000000027939677E-2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5195.3900000000003</v>
      </c>
      <c r="E1454" s="1">
        <v>0</v>
      </c>
      <c r="F1454" s="1">
        <v>0</v>
      </c>
      <c r="G1454" s="2">
        <f t="shared" si="24"/>
        <v>197.42482000000001</v>
      </c>
      <c r="H1454" s="2">
        <f t="shared" si="27"/>
        <v>0.39000000000032742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5195.3900000000003</v>
      </c>
      <c r="E1456" s="1">
        <v>0</v>
      </c>
      <c r="F1456" s="1">
        <v>0</v>
      </c>
      <c r="G1456" s="2">
        <f t="shared" si="24"/>
        <v>218.20638000000002</v>
      </c>
      <c r="H1456" s="2">
        <f t="shared" si="27"/>
        <v>0.39000000000032742</v>
      </c>
      <c r="I1456" s="10">
        <f t="shared" si="30"/>
        <v>85.100488200071453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302844.64</v>
      </c>
      <c r="E1461" s="1">
        <v>0</v>
      </c>
      <c r="F1461" s="1">
        <v>0</v>
      </c>
      <c r="G1461" s="2">
        <f t="shared" si="24"/>
        <v>15747.92128</v>
      </c>
      <c r="H1461" s="2">
        <f t="shared" si="27"/>
        <v>0.35999999998603016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302844.64</v>
      </c>
      <c r="E1467" s="1">
        <v>0</v>
      </c>
      <c r="F1467" s="1">
        <v>0</v>
      </c>
      <c r="G1467" s="2">
        <f t="shared" si="24"/>
        <v>19382.056960000002</v>
      </c>
      <c r="H1467" s="2">
        <f t="shared" si="27"/>
        <v>0.35999999998603016</v>
      </c>
      <c r="I1467" s="10">
        <f t="shared" si="31"/>
        <v>6977.5405053292361</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3059076.68</v>
      </c>
      <c r="D1480" s="6"/>
      <c r="E1480" s="6">
        <v>0</v>
      </c>
      <c r="F1480" s="6">
        <v>0</v>
      </c>
      <c r="G1480" s="7">
        <f t="shared" ref="G1480:G1580" si="34">B1480/1000*C1480</f>
        <v>3059.0766800000001</v>
      </c>
      <c r="H1480" s="7">
        <f t="shared" ref="H1480:H1580" si="35">ABS(C1480-ROUND(C1480,0))</f>
        <v>0.31999999983236194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10765567.27</v>
      </c>
      <c r="D1481" s="1">
        <v>0</v>
      </c>
      <c r="E1481" s="1">
        <v>0</v>
      </c>
      <c r="F1481" s="1">
        <v>0</v>
      </c>
      <c r="G1481" s="2">
        <f t="shared" si="34"/>
        <v>21531.134539999999</v>
      </c>
      <c r="H1481" s="2">
        <f t="shared" si="35"/>
        <v>0.26999999955296516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7615512.9399999995</v>
      </c>
      <c r="D1483" s="1">
        <v>0</v>
      </c>
      <c r="E1483" s="1">
        <v>0</v>
      </c>
      <c r="F1483" s="1">
        <v>0</v>
      </c>
      <c r="G1483" s="2">
        <f t="shared" si="34"/>
        <v>30462.051759999998</v>
      </c>
      <c r="H1483" s="2">
        <f t="shared" si="35"/>
        <v>6.0000000521540642E-2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1432991.54</v>
      </c>
      <c r="D1484" s="1">
        <v>0</v>
      </c>
      <c r="E1484" s="1">
        <v>0</v>
      </c>
      <c r="F1484" s="1">
        <v>0</v>
      </c>
      <c r="G1484" s="2">
        <f t="shared" si="34"/>
        <v>7164.9576999999999</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3546879.89</v>
      </c>
      <c r="D1485" s="1">
        <v>0</v>
      </c>
      <c r="E1485" s="1">
        <v>0</v>
      </c>
      <c r="F1485" s="1">
        <v>0</v>
      </c>
      <c r="G1485" s="2">
        <f t="shared" si="34"/>
        <v>21281.279340000001</v>
      </c>
      <c r="H1485" s="2">
        <f t="shared" si="35"/>
        <v>0.10999999986961484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30580.95</v>
      </c>
      <c r="D1486" s="1">
        <v>0</v>
      </c>
      <c r="E1486" s="1">
        <v>0</v>
      </c>
      <c r="F1486" s="1">
        <v>0</v>
      </c>
      <c r="G1486" s="2">
        <f t="shared" si="34"/>
        <v>214.06665000000001</v>
      </c>
      <c r="H1486" s="2">
        <f t="shared" si="35"/>
        <v>4.9999999999272404E-2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74824.87</v>
      </c>
      <c r="D1489" s="1">
        <v>0</v>
      </c>
      <c r="E1489" s="1">
        <v>0</v>
      </c>
      <c r="F1489" s="1">
        <v>0</v>
      </c>
      <c r="G1489" s="2">
        <f t="shared" si="34"/>
        <v>748.24869999999999</v>
      </c>
      <c r="H1489" s="2">
        <f t="shared" si="35"/>
        <v>0.13000000000465661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2530235.69</v>
      </c>
      <c r="D1491" s="1">
        <v>0</v>
      </c>
      <c r="E1491" s="1">
        <v>0</v>
      </c>
      <c r="F1491" s="1">
        <v>0</v>
      </c>
      <c r="G1491" s="2">
        <f t="shared" si="34"/>
        <v>30362.828280000002</v>
      </c>
      <c r="H1491" s="2">
        <f t="shared" si="35"/>
        <v>0.31000000005587935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3150054.33</v>
      </c>
      <c r="D1492" s="1">
        <v>0</v>
      </c>
      <c r="E1492" s="1">
        <v>0</v>
      </c>
      <c r="F1492" s="1">
        <v>0</v>
      </c>
      <c r="G1492" s="2">
        <f t="shared" si="34"/>
        <v>40950.706290000002</v>
      </c>
      <c r="H1492" s="2">
        <f t="shared" si="35"/>
        <v>0.33000000007450581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11000794.390000001</v>
      </c>
      <c r="D1499" s="1">
        <v>0</v>
      </c>
      <c r="E1499" s="1">
        <v>0</v>
      </c>
      <c r="F1499" s="1">
        <v>0</v>
      </c>
      <c r="G1499" s="2">
        <f t="shared" si="34"/>
        <v>220015.88780000003</v>
      </c>
      <c r="H1499" s="2">
        <f t="shared" si="35"/>
        <v>0.39000000059604645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7110833.75</v>
      </c>
      <c r="D1501" s="1">
        <v>0</v>
      </c>
      <c r="E1501" s="1">
        <v>0</v>
      </c>
      <c r="F1501" s="1">
        <v>0</v>
      </c>
      <c r="G1501" s="2">
        <f t="shared" si="34"/>
        <v>156438.3425</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1221396.8600000001</v>
      </c>
      <c r="D1502" s="1">
        <v>0</v>
      </c>
      <c r="E1502" s="1">
        <v>0</v>
      </c>
      <c r="F1502" s="1">
        <v>0</v>
      </c>
      <c r="G1502" s="2">
        <f t="shared" si="34"/>
        <v>28092.127780000003</v>
      </c>
      <c r="H1502" s="2">
        <f t="shared" si="35"/>
        <v>0.13999999989755452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3534909.62</v>
      </c>
      <c r="D1503" s="1">
        <v>0</v>
      </c>
      <c r="E1503" s="1">
        <v>0</v>
      </c>
      <c r="F1503" s="1">
        <v>0</v>
      </c>
      <c r="G1503" s="2">
        <f t="shared" si="34"/>
        <v>84837.830880000009</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30580.95</v>
      </c>
      <c r="D1504" s="1">
        <v>0</v>
      </c>
      <c r="E1504" s="1">
        <v>0</v>
      </c>
      <c r="F1504" s="1">
        <v>0</v>
      </c>
      <c r="G1504" s="2">
        <f t="shared" si="34"/>
        <v>764.52375000000006</v>
      </c>
      <c r="H1504" s="2">
        <f t="shared" si="35"/>
        <v>4.9999999999272404E-2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71292.52</v>
      </c>
      <c r="D1507" s="1">
        <v>0</v>
      </c>
      <c r="E1507" s="1">
        <v>0</v>
      </c>
      <c r="F1507" s="1">
        <v>0</v>
      </c>
      <c r="G1507" s="2">
        <f t="shared" si="34"/>
        <v>1996.1905600000002</v>
      </c>
      <c r="H1507" s="2">
        <f t="shared" si="35"/>
        <v>0.47999999999592546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2252653.7999999998</v>
      </c>
      <c r="D1509" s="1">
        <v>0</v>
      </c>
      <c r="E1509" s="1">
        <v>0</v>
      </c>
      <c r="F1509" s="1">
        <v>0</v>
      </c>
      <c r="G1509" s="2">
        <f t="shared" si="34"/>
        <v>67579.613999999987</v>
      </c>
      <c r="H1509" s="2">
        <f t="shared" si="35"/>
        <v>0.20000000018626451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3252386.8</v>
      </c>
      <c r="D1510" s="1">
        <v>0</v>
      </c>
      <c r="E1510" s="1">
        <v>0</v>
      </c>
      <c r="F1510" s="1">
        <v>0</v>
      </c>
      <c r="G1510" s="2">
        <f t="shared" si="34"/>
        <v>100823.9908</v>
      </c>
      <c r="H1510" s="2">
        <f t="shared" si="35"/>
        <v>0.20000000018626451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637573.84</v>
      </c>
      <c r="D1511" s="1">
        <v>0</v>
      </c>
      <c r="E1511" s="1">
        <v>0</v>
      </c>
      <c r="F1511" s="1">
        <v>0</v>
      </c>
      <c r="G1511" s="2">
        <f t="shared" si="34"/>
        <v>20402.362880000001</v>
      </c>
      <c r="H1511" s="2">
        <f t="shared" si="35"/>
        <v>0.16000000003259629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637573.84</v>
      </c>
      <c r="D1515" s="1">
        <v>0</v>
      </c>
      <c r="E1515" s="1">
        <v>0</v>
      </c>
      <c r="F1515" s="1">
        <v>0</v>
      </c>
      <c r="G1515" s="2">
        <f t="shared" si="34"/>
        <v>22952.658239999997</v>
      </c>
      <c r="H1515" s="2">
        <f t="shared" si="35"/>
        <v>0.16000000003259629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2823849.5599999987</v>
      </c>
      <c r="D1517" s="1">
        <v>0</v>
      </c>
      <c r="E1517" s="1">
        <v>0</v>
      </c>
      <c r="F1517" s="1">
        <v>0</v>
      </c>
      <c r="G1517" s="2">
        <f t="shared" si="34"/>
        <v>107306.28327999995</v>
      </c>
      <c r="H1517" s="2">
        <f t="shared" si="35"/>
        <v>0.44000000134110451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28167.9</v>
      </c>
      <c r="D1518" s="1">
        <v>0</v>
      </c>
      <c r="E1518" s="1">
        <v>0</v>
      </c>
      <c r="F1518" s="1">
        <v>0</v>
      </c>
      <c r="G1518" s="2">
        <f t="shared" si="34"/>
        <v>1098.5481</v>
      </c>
      <c r="H1518" s="2">
        <f t="shared" si="35"/>
        <v>9.9999999998544808E-2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25351.47</v>
      </c>
      <c r="D1524" s="1">
        <v>0</v>
      </c>
      <c r="E1524" s="1">
        <v>0</v>
      </c>
      <c r="F1524" s="1">
        <v>0</v>
      </c>
      <c r="G1524" s="2">
        <f t="shared" si="34"/>
        <v>1140.8161500000001</v>
      </c>
      <c r="H1524" s="2">
        <f t="shared" si="35"/>
        <v>0.47000000000116415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24481.190000000002</v>
      </c>
      <c r="D1530" s="1">
        <v>0</v>
      </c>
      <c r="E1530" s="1">
        <v>0</v>
      </c>
      <c r="F1530" s="1">
        <v>0</v>
      </c>
      <c r="G1530" s="2">
        <f t="shared" si="34"/>
        <v>1248.54069</v>
      </c>
      <c r="H1530" s="2">
        <f t="shared" si="35"/>
        <v>0.19000000000232831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22207.83</v>
      </c>
      <c r="D1531" s="1">
        <v>0</v>
      </c>
      <c r="E1531" s="1">
        <v>0</v>
      </c>
      <c r="F1531" s="1">
        <v>0</v>
      </c>
      <c r="G1531" s="2">
        <f t="shared" si="34"/>
        <v>1154.8071600000001</v>
      </c>
      <c r="H1531" s="2">
        <f t="shared" si="35"/>
        <v>0.16999999999825377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2273.36</v>
      </c>
      <c r="D1534" s="1">
        <v>0</v>
      </c>
      <c r="E1534" s="1">
        <v>0</v>
      </c>
      <c r="F1534" s="1">
        <v>0</v>
      </c>
      <c r="G1534" s="2">
        <f t="shared" si="34"/>
        <v>125.0348</v>
      </c>
      <c r="H1534" s="2">
        <f t="shared" si="35"/>
        <v>0.36000000000012733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870.28</v>
      </c>
      <c r="D1550" s="1">
        <v>0</v>
      </c>
      <c r="E1550" s="1">
        <v>0</v>
      </c>
      <c r="F1550" s="1">
        <v>0</v>
      </c>
      <c r="G1550" s="2">
        <f t="shared" si="34"/>
        <v>61.789879999999989</v>
      </c>
      <c r="H1550" s="2">
        <f t="shared" si="35"/>
        <v>0.27999999999997272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870.28</v>
      </c>
      <c r="D1551" s="1">
        <v>0</v>
      </c>
      <c r="E1551" s="1">
        <v>0</v>
      </c>
      <c r="F1551" s="1">
        <v>0</v>
      </c>
      <c r="G1551" s="2">
        <f t="shared" si="34"/>
        <v>62.660159999999991</v>
      </c>
      <c r="H1551" s="2">
        <f t="shared" si="35"/>
        <v>0.27999999999997272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2816.4300000000003</v>
      </c>
      <c r="D1565" s="1">
        <v>0</v>
      </c>
      <c r="E1565" s="1">
        <v>0</v>
      </c>
      <c r="F1565" s="1">
        <v>0</v>
      </c>
      <c r="G1565" s="2">
        <f t="shared" si="34"/>
        <v>242.21298000000002</v>
      </c>
      <c r="H1565" s="2">
        <f t="shared" si="35"/>
        <v>0.43000000000029104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327.88</v>
      </c>
      <c r="D1566" s="1">
        <v>0</v>
      </c>
      <c r="E1566" s="1">
        <v>0</v>
      </c>
      <c r="F1566" s="1">
        <v>0</v>
      </c>
      <c r="G1566" s="2">
        <f t="shared" si="34"/>
        <v>28.525559999999999</v>
      </c>
      <c r="H1566" s="2">
        <f t="shared" si="35"/>
        <v>0.12000000000000455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2488.5500000000002</v>
      </c>
      <c r="D1569" s="1">
        <v>0</v>
      </c>
      <c r="E1569" s="1">
        <v>0</v>
      </c>
      <c r="F1569" s="1">
        <v>0</v>
      </c>
      <c r="G1569" s="2">
        <f t="shared" si="34"/>
        <v>223.96950000000001</v>
      </c>
      <c r="H1569" s="2">
        <f t="shared" si="35"/>
        <v>0.4499999999998181</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2795681.66</v>
      </c>
      <c r="D1576" s="1">
        <v>0</v>
      </c>
      <c r="E1576" s="1">
        <v>0</v>
      </c>
      <c r="F1576" s="1">
        <v>0</v>
      </c>
      <c r="G1576" s="2">
        <f t="shared" si="34"/>
        <v>271181.12102000002</v>
      </c>
      <c r="H1576" s="2">
        <f t="shared" si="35"/>
        <v>0.33999999985098839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879026.49</v>
      </c>
      <c r="D1578" s="1">
        <v>0</v>
      </c>
      <c r="E1578" s="1">
        <v>0</v>
      </c>
      <c r="F1578" s="1">
        <v>0</v>
      </c>
      <c r="G1578" s="2">
        <f t="shared" si="34"/>
        <v>87023.622510000001</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247033.01</v>
      </c>
      <c r="D1579" s="1">
        <v>0</v>
      </c>
      <c r="E1579" s="1">
        <v>0</v>
      </c>
      <c r="F1579" s="1">
        <v>0</v>
      </c>
      <c r="G1579" s="2">
        <f t="shared" si="34"/>
        <v>24703.301000000003</v>
      </c>
      <c r="H1579" s="2">
        <f t="shared" si="35"/>
        <v>1.0000000009313226E-2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1669622.16</v>
      </c>
      <c r="D1580" s="13">
        <v>0</v>
      </c>
      <c r="E1580" s="13">
        <v>0</v>
      </c>
      <c r="F1580" s="13">
        <v>0</v>
      </c>
      <c r="G1580" s="14">
        <f t="shared" si="34"/>
        <v>168631.83816000001</v>
      </c>
      <c r="H1580" s="14">
        <f t="shared" si="35"/>
        <v>0.15999999991618097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28508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12512852.109999999</v>
      </c>
      <c r="I16" s="170">
        <f>'PR-RAS'!E6</f>
        <v>13355241.070000002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6538294.8399999999</v>
      </c>
      <c r="I17" s="170">
        <f>'PR-RAS'!E151</f>
        <v>7771257.0700000003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1171130.1500000004</v>
      </c>
      <c r="I18" s="170">
        <f>'PR-RAS'!E645</f>
        <v>749500.47000000207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44256690.030000009</v>
      </c>
      <c r="I20" s="173">
        <f>BILANCA!E7</f>
        <v>45380111.120000005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10794848.1</v>
      </c>
      <c r="I21" s="175">
        <f>BILANCA!E68</f>
        <v>13893336.419999998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3059076.6799999997</v>
      </c>
      <c r="I22" s="175">
        <f>BILANCA!E176</f>
        <v>2823849.5599999996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51992461.449999996</v>
      </c>
      <c r="I23" s="177">
        <f>BILANCA!E237</f>
        <v>56449597.980000004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2378219.67</v>
      </c>
      <c r="I24" s="173">
        <f>'RAS-funkcijski'!E5</f>
        <v>2676437.42</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5788927.0499999998</v>
      </c>
      <c r="I25" s="175">
        <f>'RAS-funkcijski'!E35</f>
        <v>2186922.5699999998</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853644.24000000011</v>
      </c>
      <c r="I27" s="175">
        <f>'RAS-funkcijski'!E114</f>
        <v>1138737.01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13414409.119999999</v>
      </c>
      <c r="I28" s="179">
        <f>'RAS-funkcijski'!E141</f>
        <v>11236824.659999998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308040.03000000003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308040.03000000003</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3059076.68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2823849.5599999987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28167.9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2795681.66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9"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12512852.109999999</v>
      </c>
      <c r="E6" s="51">
        <f>E7+E44+E50+E82+E106+E124+E133+E139</f>
        <v>13355241.070000002</v>
      </c>
      <c r="F6" s="52">
        <f t="shared" ref="F6:F131" si="0">IF(D6&lt;&gt;0,IF(E6/D6&gt;=100,"&gt;&gt;100",E6/D6*100),"-")</f>
        <v>106.73218985243807</v>
      </c>
    </row>
    <row r="7" spans="1:25" ht="12.75" customHeight="1" x14ac:dyDescent="0.2">
      <c r="A7" s="53">
        <v>61</v>
      </c>
      <c r="B7" s="294" t="s">
        <v>60</v>
      </c>
      <c r="C7" s="50" t="s">
        <v>61</v>
      </c>
      <c r="D7" s="51">
        <f t="shared" ref="D7:E7" si="1">D8+D17+D23+D29+D37+D40</f>
        <v>4644676.34</v>
      </c>
      <c r="E7" s="51">
        <f t="shared" si="1"/>
        <v>7072375.4100000001</v>
      </c>
      <c r="F7" s="52">
        <f t="shared" si="0"/>
        <v>152.26842286280814</v>
      </c>
    </row>
    <row r="8" spans="1:25" ht="12.75" customHeight="1" x14ac:dyDescent="0.2">
      <c r="A8" s="53">
        <v>611</v>
      </c>
      <c r="B8" s="85" t="s">
        <v>62</v>
      </c>
      <c r="C8" s="50" t="s">
        <v>63</v>
      </c>
      <c r="D8" s="51">
        <f t="shared" ref="D8:E8" si="2">SUM(D9:D14)-D15-D16</f>
        <v>2069542.3000000003</v>
      </c>
      <c r="E8" s="51">
        <f t="shared" si="2"/>
        <v>3020250.41</v>
      </c>
      <c r="F8" s="52">
        <f t="shared" si="0"/>
        <v>145.9380854404377</v>
      </c>
    </row>
    <row r="9" spans="1:25" ht="12.75" customHeight="1" x14ac:dyDescent="0.2">
      <c r="A9" s="53">
        <v>6111</v>
      </c>
      <c r="B9" s="85" t="s">
        <v>64</v>
      </c>
      <c r="C9" s="50" t="s">
        <v>65</v>
      </c>
      <c r="D9" s="242">
        <v>1276272.3400000001</v>
      </c>
      <c r="E9" s="242">
        <v>1796262.68</v>
      </c>
      <c r="F9" s="52">
        <f t="shared" si="0"/>
        <v>140.74289818112018</v>
      </c>
    </row>
    <row r="10" spans="1:25" ht="12.75" customHeight="1" x14ac:dyDescent="0.2">
      <c r="A10" s="53">
        <v>6112</v>
      </c>
      <c r="B10" s="85" t="s">
        <v>66</v>
      </c>
      <c r="C10" s="50" t="s">
        <v>67</v>
      </c>
      <c r="D10" s="242">
        <v>124616.91</v>
      </c>
      <c r="E10" s="242">
        <v>193823.56</v>
      </c>
      <c r="F10" s="52">
        <f t="shared" si="0"/>
        <v>155.53552082137168</v>
      </c>
    </row>
    <row r="11" spans="1:25" ht="12.75" customHeight="1" x14ac:dyDescent="0.2">
      <c r="A11" s="53">
        <v>6113</v>
      </c>
      <c r="B11" s="85" t="s">
        <v>68</v>
      </c>
      <c r="C11" s="50" t="s">
        <v>69</v>
      </c>
      <c r="D11" s="242">
        <v>534425.48</v>
      </c>
      <c r="E11" s="242">
        <v>744870.37</v>
      </c>
      <c r="F11" s="52">
        <f t="shared" si="0"/>
        <v>139.37778004147557</v>
      </c>
    </row>
    <row r="12" spans="1:25" ht="12.75" customHeight="1" x14ac:dyDescent="0.2">
      <c r="A12" s="53">
        <v>6114</v>
      </c>
      <c r="B12" s="85" t="s">
        <v>70</v>
      </c>
      <c r="C12" s="50" t="s">
        <v>71</v>
      </c>
      <c r="D12" s="242">
        <v>173525.26</v>
      </c>
      <c r="E12" s="242">
        <v>134058.44</v>
      </c>
      <c r="F12" s="52">
        <f t="shared" si="0"/>
        <v>77.255864650483744</v>
      </c>
    </row>
    <row r="13" spans="1:25" ht="12.75" customHeight="1" x14ac:dyDescent="0.2">
      <c r="A13" s="53">
        <v>6115</v>
      </c>
      <c r="B13" s="85" t="s">
        <v>72</v>
      </c>
      <c r="C13" s="50" t="s">
        <v>73</v>
      </c>
      <c r="D13" s="242">
        <v>98485.8</v>
      </c>
      <c r="E13" s="242">
        <v>244785.71</v>
      </c>
      <c r="F13" s="52">
        <f t="shared" si="0"/>
        <v>248.54924263193271</v>
      </c>
    </row>
    <row r="14" spans="1:25" ht="12.75" customHeight="1" x14ac:dyDescent="0.2">
      <c r="A14" s="53">
        <v>6116</v>
      </c>
      <c r="B14" s="85" t="s">
        <v>74</v>
      </c>
      <c r="C14" s="50" t="s">
        <v>75</v>
      </c>
      <c r="D14" s="242">
        <v>13630.22</v>
      </c>
      <c r="E14" s="242">
        <v>99447.49</v>
      </c>
      <c r="F14" s="52">
        <f t="shared" si="0"/>
        <v>729.61030709702413</v>
      </c>
    </row>
    <row r="15" spans="1:25" ht="12.75" customHeight="1" x14ac:dyDescent="0.2">
      <c r="A15" s="53">
        <v>6117</v>
      </c>
      <c r="B15" s="85" t="s">
        <v>76</v>
      </c>
      <c r="C15" s="50" t="s">
        <v>77</v>
      </c>
      <c r="D15" s="242">
        <v>151413.71</v>
      </c>
      <c r="E15" s="242">
        <v>192997.84</v>
      </c>
      <c r="F15" s="52">
        <f t="shared" si="0"/>
        <v>127.46391327443203</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2042382.27</v>
      </c>
      <c r="E23" s="51">
        <f t="shared" si="4"/>
        <v>3534672.2800000003</v>
      </c>
      <c r="F23" s="52">
        <f t="shared" si="0"/>
        <v>173.06614593750857</v>
      </c>
    </row>
    <row r="24" spans="1:6" ht="12.75" customHeight="1" x14ac:dyDescent="0.2">
      <c r="A24" s="53">
        <v>6131</v>
      </c>
      <c r="B24" s="85" t="s">
        <v>94</v>
      </c>
      <c r="C24" s="50" t="s">
        <v>95</v>
      </c>
      <c r="D24" s="242">
        <v>836749.27</v>
      </c>
      <c r="E24" s="242">
        <v>1955689.34</v>
      </c>
      <c r="F24" s="52">
        <f t="shared" si="0"/>
        <v>233.72465445951329</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1205633</v>
      </c>
      <c r="E27" s="242">
        <v>1578982.94</v>
      </c>
      <c r="F27" s="52">
        <f t="shared" si="0"/>
        <v>130.96713012998151</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532751.77</v>
      </c>
      <c r="E29" s="51">
        <f t="shared" si="5"/>
        <v>517452.72</v>
      </c>
      <c r="F29" s="52">
        <f t="shared" si="0"/>
        <v>97.128296730013673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532751.77</v>
      </c>
      <c r="E31" s="242">
        <v>517452.72</v>
      </c>
      <c r="F31" s="52">
        <f t="shared" si="0"/>
        <v>97.128296730013673</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3566993.8599999994</v>
      </c>
      <c r="E50" s="51">
        <f>E51+E54+E59+E62+E65+E68+E71+E74+E77</f>
        <v>2084019.67</v>
      </c>
      <c r="F50" s="52">
        <f t="shared" si="0"/>
        <v>58.425098326353734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690516.07000000007</v>
      </c>
      <c r="E59" s="51">
        <f t="shared" si="12"/>
        <v>935604.01</v>
      </c>
      <c r="F59" s="52">
        <f t="shared" si="0"/>
        <v>135.49344477964141</v>
      </c>
    </row>
    <row r="60" spans="1:6" ht="24" x14ac:dyDescent="0.2">
      <c r="A60" s="53">
        <v>6331</v>
      </c>
      <c r="B60" s="86" t="s">
        <v>166</v>
      </c>
      <c r="C60" s="50" t="s">
        <v>167</v>
      </c>
      <c r="D60" s="242">
        <v>76622.41</v>
      </c>
      <c r="E60" s="242">
        <v>94501.86</v>
      </c>
      <c r="F60" s="52">
        <f t="shared" si="0"/>
        <v>123.33449182817402</v>
      </c>
    </row>
    <row r="61" spans="1:6" ht="24" x14ac:dyDescent="0.2">
      <c r="A61" s="53">
        <v>6332</v>
      </c>
      <c r="B61" s="86" t="s">
        <v>168</v>
      </c>
      <c r="C61" s="50" t="s">
        <v>169</v>
      </c>
      <c r="D61" s="242">
        <v>613893.66</v>
      </c>
      <c r="E61" s="242">
        <v>841102.15</v>
      </c>
      <c r="F61" s="52">
        <f t="shared" si="0"/>
        <v>137.01105008968491</v>
      </c>
    </row>
    <row r="62" spans="1:6" ht="12.75" customHeight="1" x14ac:dyDescent="0.2">
      <c r="A62" s="53">
        <v>634</v>
      </c>
      <c r="B62" s="85" t="s">
        <v>170</v>
      </c>
      <c r="C62" s="50" t="s">
        <v>171</v>
      </c>
      <c r="D62" s="51">
        <f t="shared" ref="D62:E62" si="13">SUM(D63:D64)</f>
        <v>270068.02</v>
      </c>
      <c r="E62" s="51">
        <f t="shared" si="13"/>
        <v>27387</v>
      </c>
      <c r="F62" s="52">
        <f t="shared" si="0"/>
        <v>10.140778608292829</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270068.02</v>
      </c>
      <c r="E64" s="242">
        <v>27387</v>
      </c>
      <c r="F64" s="52">
        <f t="shared" si="0"/>
        <v>10.140778608292829</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9128.2099999999991</v>
      </c>
      <c r="E68" s="51">
        <f t="shared" si="15"/>
        <v>11021.6</v>
      </c>
      <c r="F68" s="52">
        <f t="shared" si="0"/>
        <v>120.74218274995867</v>
      </c>
    </row>
    <row r="69" spans="1:6" ht="12.75" customHeight="1" x14ac:dyDescent="0.2">
      <c r="A69" s="53" t="s">
        <v>184</v>
      </c>
      <c r="B69" s="85" t="s">
        <v>185</v>
      </c>
      <c r="C69" s="50" t="s">
        <v>184</v>
      </c>
      <c r="D69" s="242">
        <v>3114.04</v>
      </c>
      <c r="E69" s="242">
        <v>4921.6000000000004</v>
      </c>
      <c r="F69" s="52">
        <f t="shared" si="0"/>
        <v>158.04549716766644</v>
      </c>
    </row>
    <row r="70" spans="1:6" ht="24" x14ac:dyDescent="0.2">
      <c r="A70" s="53" t="s">
        <v>186</v>
      </c>
      <c r="B70" s="85" t="s">
        <v>187</v>
      </c>
      <c r="C70" s="50" t="s">
        <v>186</v>
      </c>
      <c r="D70" s="242">
        <v>6014.17</v>
      </c>
      <c r="E70" s="242">
        <v>6100</v>
      </c>
      <c r="F70" s="52">
        <f t="shared" si="0"/>
        <v>101.42712959560505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2597281.5599999996</v>
      </c>
      <c r="E74" s="51">
        <f t="shared" si="17"/>
        <v>1110007.06</v>
      </c>
      <c r="F74" s="52">
        <f t="shared" si="0"/>
        <v>42.737263340829337</v>
      </c>
    </row>
    <row r="75" spans="1:6" ht="12.75" customHeight="1" x14ac:dyDescent="0.2">
      <c r="A75" s="53" t="s">
        <v>196</v>
      </c>
      <c r="B75" s="85" t="s">
        <v>197</v>
      </c>
      <c r="C75" s="50" t="s">
        <v>196</v>
      </c>
      <c r="D75" s="242">
        <v>106382.3</v>
      </c>
      <c r="E75" s="242">
        <v>114005</v>
      </c>
      <c r="F75" s="52">
        <f t="shared" si="0"/>
        <v>107.1653837151481</v>
      </c>
    </row>
    <row r="76" spans="1:6" ht="12.75" customHeight="1" x14ac:dyDescent="0.2">
      <c r="A76" s="53" t="s">
        <v>198</v>
      </c>
      <c r="B76" s="85" t="s">
        <v>199</v>
      </c>
      <c r="C76" s="50" t="s">
        <v>198</v>
      </c>
      <c r="D76" s="242">
        <v>2490899.2599999998</v>
      </c>
      <c r="E76" s="242">
        <v>996002.06</v>
      </c>
      <c r="F76" s="52">
        <f t="shared" si="0"/>
        <v>39.98564197253004</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945393.11</v>
      </c>
      <c r="E82" s="51">
        <f t="shared" si="19"/>
        <v>1334513.83</v>
      </c>
      <c r="F82" s="52">
        <f t="shared" si="0"/>
        <v>141.15967377845604</v>
      </c>
    </row>
    <row r="83" spans="1:6" ht="12.75" customHeight="1" x14ac:dyDescent="0.2">
      <c r="A83" s="53">
        <v>641</v>
      </c>
      <c r="B83" s="85" t="s">
        <v>212</v>
      </c>
      <c r="C83" s="50" t="s">
        <v>213</v>
      </c>
      <c r="D83" s="51">
        <f t="shared" ref="D83:E83" si="20">SUM(D84:D90)</f>
        <v>7812.91</v>
      </c>
      <c r="E83" s="51">
        <f t="shared" si="20"/>
        <v>3150.29</v>
      </c>
      <c r="F83" s="52">
        <f t="shared" si="0"/>
        <v>40.321595922645983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7812.91</v>
      </c>
      <c r="E85" s="242">
        <v>3150.29</v>
      </c>
      <c r="F85" s="52">
        <f t="shared" si="0"/>
        <v>40.321595922645983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937580.2</v>
      </c>
      <c r="E91" s="51">
        <f t="shared" si="21"/>
        <v>1331363.54</v>
      </c>
      <c r="F91" s="52">
        <f t="shared" si="0"/>
        <v>141.99996330980539</v>
      </c>
    </row>
    <row r="92" spans="1:6" ht="12.75" customHeight="1" x14ac:dyDescent="0.2">
      <c r="A92" s="53">
        <v>6421</v>
      </c>
      <c r="B92" s="85" t="s">
        <v>230</v>
      </c>
      <c r="C92" s="50" t="s">
        <v>231</v>
      </c>
      <c r="D92" s="242">
        <v>511244.5</v>
      </c>
      <c r="E92" s="242">
        <v>595284.38</v>
      </c>
      <c r="F92" s="52">
        <f t="shared" si="0"/>
        <v>116.43829517970366</v>
      </c>
    </row>
    <row r="93" spans="1:6" ht="12.75" customHeight="1" x14ac:dyDescent="0.2">
      <c r="A93" s="53">
        <v>6422</v>
      </c>
      <c r="B93" s="85" t="s">
        <v>232</v>
      </c>
      <c r="C93" s="50" t="s">
        <v>233</v>
      </c>
      <c r="D93" s="242">
        <v>403220.87</v>
      </c>
      <c r="E93" s="242">
        <v>715059.31</v>
      </c>
      <c r="F93" s="52">
        <f t="shared" si="0"/>
        <v>177.33687990901862</v>
      </c>
    </row>
    <row r="94" spans="1:6" ht="12.75" customHeight="1" x14ac:dyDescent="0.2">
      <c r="A94" s="53">
        <v>6423</v>
      </c>
      <c r="B94" s="85" t="s">
        <v>234</v>
      </c>
      <c r="C94" s="50" t="s">
        <v>235</v>
      </c>
      <c r="D94" s="242">
        <v>23114.83</v>
      </c>
      <c r="E94" s="242">
        <v>21019.85</v>
      </c>
      <c r="F94" s="52">
        <f t="shared" si="0"/>
        <v>90.936641108760028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2863158.73</v>
      </c>
      <c r="E106" s="51">
        <f t="shared" si="23"/>
        <v>2615104.21</v>
      </c>
      <c r="F106" s="52">
        <f t="shared" si="0"/>
        <v>91.336333630374739</v>
      </c>
    </row>
    <row r="107" spans="1:6" ht="12.75" customHeight="1" x14ac:dyDescent="0.2">
      <c r="A107" s="53">
        <v>651</v>
      </c>
      <c r="B107" s="85" t="s">
        <v>260</v>
      </c>
      <c r="C107" s="50" t="s">
        <v>261</v>
      </c>
      <c r="D107" s="51">
        <f t="shared" ref="D107:E107" si="24">SUM(D108:D111)</f>
        <v>378502.88</v>
      </c>
      <c r="E107" s="51">
        <f t="shared" si="24"/>
        <v>414559.31</v>
      </c>
      <c r="F107" s="52">
        <f t="shared" si="0"/>
        <v>109.52606490074793</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29208.23</v>
      </c>
      <c r="E109" s="242">
        <v>35199.31</v>
      </c>
      <c r="F109" s="52">
        <f t="shared" si="0"/>
        <v>120.51161607533219</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349294.65</v>
      </c>
      <c r="E111" s="242">
        <v>379360</v>
      </c>
      <c r="F111" s="52">
        <f t="shared" si="0"/>
        <v>108.60744646389516</v>
      </c>
    </row>
    <row r="112" spans="1:6" ht="12.75" customHeight="1" x14ac:dyDescent="0.2">
      <c r="A112" s="53">
        <v>652</v>
      </c>
      <c r="B112" s="85" t="s">
        <v>270</v>
      </c>
      <c r="C112" s="50" t="s">
        <v>271</v>
      </c>
      <c r="D112" s="51">
        <f t="shared" ref="D112:E112" si="25">SUM(D113:D119)</f>
        <v>168573.6</v>
      </c>
      <c r="E112" s="51">
        <f t="shared" si="25"/>
        <v>176470.15</v>
      </c>
      <c r="F112" s="52">
        <f t="shared" si="0"/>
        <v>104.68433372722656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6793.06</v>
      </c>
      <c r="E114" s="242">
        <v>4567.84</v>
      </c>
      <c r="F114" s="52">
        <f t="shared" si="0"/>
        <v>67.242744801311929</v>
      </c>
    </row>
    <row r="115" spans="1:6" ht="12.75" customHeight="1" x14ac:dyDescent="0.2">
      <c r="A115" s="53">
        <v>6524</v>
      </c>
      <c r="B115" s="85" t="s">
        <v>276</v>
      </c>
      <c r="C115" s="50" t="s">
        <v>277</v>
      </c>
      <c r="D115" s="242">
        <v>146.53</v>
      </c>
      <c r="E115" s="242">
        <v>0</v>
      </c>
      <c r="F115" s="52">
        <f t="shared" si="0"/>
        <v>0</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161634.01</v>
      </c>
      <c r="E117" s="242">
        <v>171902.31</v>
      </c>
      <c r="F117" s="52">
        <f t="shared" si="0"/>
        <v>106.35280904062208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2316082.25</v>
      </c>
      <c r="E120" s="51">
        <f t="shared" si="26"/>
        <v>2024074.75</v>
      </c>
      <c r="F120" s="52">
        <f t="shared" si="0"/>
        <v>87.392179185346279</v>
      </c>
    </row>
    <row r="121" spans="1:6" ht="12.75" customHeight="1" x14ac:dyDescent="0.2">
      <c r="A121" s="53">
        <v>6531</v>
      </c>
      <c r="B121" s="85" t="s">
        <v>288</v>
      </c>
      <c r="C121" s="50" t="s">
        <v>289</v>
      </c>
      <c r="D121" s="242">
        <v>1493007.76</v>
      </c>
      <c r="E121" s="242">
        <v>1105472.76</v>
      </c>
      <c r="F121" s="52">
        <f t="shared" si="0"/>
        <v>74.043336519563709</v>
      </c>
    </row>
    <row r="122" spans="1:6" ht="12.75" customHeight="1" x14ac:dyDescent="0.2">
      <c r="A122" s="53">
        <v>6532</v>
      </c>
      <c r="B122" s="85" t="s">
        <v>290</v>
      </c>
      <c r="C122" s="50" t="s">
        <v>291</v>
      </c>
      <c r="D122" s="242">
        <v>823074.49</v>
      </c>
      <c r="E122" s="242">
        <v>918601.99</v>
      </c>
      <c r="F122" s="52">
        <f t="shared" si="0"/>
        <v>111.60617916854645</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74942.27</v>
      </c>
      <c r="E124" s="51">
        <f t="shared" si="27"/>
        <v>71771.989999999991</v>
      </c>
      <c r="F124" s="52">
        <f t="shared" si="0"/>
        <v>95.769703800004962</v>
      </c>
    </row>
    <row r="125" spans="1:6" ht="12.75" customHeight="1" x14ac:dyDescent="0.2">
      <c r="A125" s="53">
        <v>661</v>
      </c>
      <c r="B125" s="86" t="s">
        <v>296</v>
      </c>
      <c r="C125" s="50" t="s">
        <v>297</v>
      </c>
      <c r="D125" s="51">
        <f t="shared" ref="D125:E125" si="28">SUM(D126:D127)</f>
        <v>42612.43</v>
      </c>
      <c r="E125" s="51">
        <f t="shared" si="28"/>
        <v>53534.49</v>
      </c>
      <c r="F125" s="52">
        <f t="shared" si="0"/>
        <v>125.63115973437797</v>
      </c>
    </row>
    <row r="126" spans="1:6" ht="12.75" customHeight="1" x14ac:dyDescent="0.2">
      <c r="A126" s="53">
        <v>6614</v>
      </c>
      <c r="B126" s="86" t="s">
        <v>298</v>
      </c>
      <c r="C126" s="50" t="s">
        <v>299</v>
      </c>
      <c r="D126" s="242">
        <v>0</v>
      </c>
      <c r="E126" s="242">
        <v>2040</v>
      </c>
      <c r="F126" s="52" t="str">
        <f t="shared" si="0"/>
        <v>-</v>
      </c>
    </row>
    <row r="127" spans="1:6" ht="12.75" customHeight="1" x14ac:dyDescent="0.2">
      <c r="A127" s="53">
        <v>6615</v>
      </c>
      <c r="B127" s="86" t="s">
        <v>300</v>
      </c>
      <c r="C127" s="50" t="s">
        <v>301</v>
      </c>
      <c r="D127" s="242">
        <v>42612.43</v>
      </c>
      <c r="E127" s="242">
        <v>51494.49</v>
      </c>
      <c r="F127" s="52">
        <f t="shared" si="0"/>
        <v>120.84382420810078</v>
      </c>
    </row>
    <row r="128" spans="1:6" ht="24" x14ac:dyDescent="0.2">
      <c r="A128" s="53">
        <v>663</v>
      </c>
      <c r="B128" s="231" t="s">
        <v>302</v>
      </c>
      <c r="C128" s="50" t="s">
        <v>303</v>
      </c>
      <c r="D128" s="51">
        <f t="shared" ref="D128:E128" si="29">SUM(D129:D132)</f>
        <v>32329.84</v>
      </c>
      <c r="E128" s="51">
        <f t="shared" si="29"/>
        <v>18237.5</v>
      </c>
      <c r="F128" s="52">
        <f t="shared" si="0"/>
        <v>56.410733860730524</v>
      </c>
    </row>
    <row r="129" spans="1:6" ht="12.75" customHeight="1" x14ac:dyDescent="0.2">
      <c r="A129" s="53">
        <v>6631</v>
      </c>
      <c r="B129" s="86" t="s">
        <v>304</v>
      </c>
      <c r="C129" s="50" t="s">
        <v>305</v>
      </c>
      <c r="D129" s="242">
        <v>9166</v>
      </c>
      <c r="E129" s="242">
        <v>9800</v>
      </c>
      <c r="F129" s="52">
        <f t="shared" si="0"/>
        <v>106.91686668121318</v>
      </c>
    </row>
    <row r="130" spans="1:6" ht="12.75" customHeight="1" x14ac:dyDescent="0.2">
      <c r="A130" s="53">
        <v>6632</v>
      </c>
      <c r="B130" s="232" t="s">
        <v>306</v>
      </c>
      <c r="C130" s="50" t="s">
        <v>307</v>
      </c>
      <c r="D130" s="242">
        <v>23163.84</v>
      </c>
      <c r="E130" s="242">
        <v>8437.5</v>
      </c>
      <c r="F130" s="52">
        <f t="shared" si="0"/>
        <v>36.425307720999626</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417687.8</v>
      </c>
      <c r="E139" s="51">
        <f t="shared" si="33"/>
        <v>177455.96</v>
      </c>
      <c r="F139" s="52">
        <f t="shared" si="31"/>
        <v>42.485310799118388</v>
      </c>
    </row>
    <row r="140" spans="1:6" ht="12.75" customHeight="1" x14ac:dyDescent="0.2">
      <c r="A140" s="53">
        <v>681</v>
      </c>
      <c r="B140" s="85" t="s">
        <v>326</v>
      </c>
      <c r="C140" s="50" t="s">
        <v>327</v>
      </c>
      <c r="D140" s="51">
        <f t="shared" ref="D140:E140" si="34">SUM(D141:D149)</f>
        <v>182349.12</v>
      </c>
      <c r="E140" s="51">
        <f t="shared" si="34"/>
        <v>156006.99</v>
      </c>
      <c r="F140" s="52">
        <f t="shared" si="31"/>
        <v>85.554013093125974</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182349.12</v>
      </c>
      <c r="E149" s="242">
        <v>156006.99</v>
      </c>
      <c r="F149" s="52">
        <f t="shared" si="31"/>
        <v>85.554013093125974</v>
      </c>
    </row>
    <row r="150" spans="1:6" ht="12.75" customHeight="1" x14ac:dyDescent="0.2">
      <c r="A150" s="53">
        <v>683</v>
      </c>
      <c r="B150" s="85" t="s">
        <v>346</v>
      </c>
      <c r="C150" s="50" t="s">
        <v>347</v>
      </c>
      <c r="D150" s="242">
        <v>235338.68</v>
      </c>
      <c r="E150" s="242">
        <v>21448.97</v>
      </c>
      <c r="F150" s="52">
        <f t="shared" si="31"/>
        <v>9.1140861332272287</v>
      </c>
    </row>
    <row r="151" spans="1:6" ht="12.75" customHeight="1" x14ac:dyDescent="0.2">
      <c r="A151" s="53">
        <v>3</v>
      </c>
      <c r="B151" s="85" t="s">
        <v>348</v>
      </c>
      <c r="C151" s="50" t="s">
        <v>56</v>
      </c>
      <c r="D151" s="51">
        <f t="shared" ref="D151:E151" si="35">D152+D163+D196+D215+D224+D252+D263</f>
        <v>6538294.8399999999</v>
      </c>
      <c r="E151" s="51">
        <f t="shared" si="35"/>
        <v>7771257.0700000003</v>
      </c>
      <c r="F151" s="52">
        <f t="shared" si="31"/>
        <v>118.85755017435098</v>
      </c>
    </row>
    <row r="152" spans="1:6" ht="12.75" customHeight="1" x14ac:dyDescent="0.2">
      <c r="A152" s="53">
        <v>31</v>
      </c>
      <c r="B152" s="85" t="s">
        <v>349</v>
      </c>
      <c r="C152" s="50" t="s">
        <v>350</v>
      </c>
      <c r="D152" s="51">
        <f t="shared" ref="D152:E152" si="36">D153+D158+D159</f>
        <v>1658973.31</v>
      </c>
      <c r="E152" s="51">
        <f t="shared" si="36"/>
        <v>2099630.9500000002</v>
      </c>
      <c r="F152" s="52">
        <f t="shared" si="31"/>
        <v>126.56206928368246</v>
      </c>
    </row>
    <row r="153" spans="1:6" ht="12.75" customHeight="1" x14ac:dyDescent="0.2">
      <c r="A153" s="53">
        <v>311</v>
      </c>
      <c r="B153" s="85" t="s">
        <v>351</v>
      </c>
      <c r="C153" s="50" t="s">
        <v>352</v>
      </c>
      <c r="D153" s="51">
        <f t="shared" ref="D153:E153" si="37">SUM(D154:D157)</f>
        <v>1355058.49</v>
      </c>
      <c r="E153" s="51">
        <f t="shared" si="37"/>
        <v>1691910.97</v>
      </c>
      <c r="F153" s="52">
        <f t="shared" si="31"/>
        <v>124.85888856354828</v>
      </c>
    </row>
    <row r="154" spans="1:6" ht="12.75" customHeight="1" x14ac:dyDescent="0.2">
      <c r="A154" s="53">
        <v>3111</v>
      </c>
      <c r="B154" s="85" t="s">
        <v>353</v>
      </c>
      <c r="C154" s="50" t="s">
        <v>354</v>
      </c>
      <c r="D154" s="242">
        <v>1355058.49</v>
      </c>
      <c r="E154" s="242">
        <v>1691910.97</v>
      </c>
      <c r="F154" s="52">
        <f t="shared" si="31"/>
        <v>124.85888856354828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97749.24</v>
      </c>
      <c r="E158" s="242">
        <v>151992.75</v>
      </c>
      <c r="F158" s="52">
        <f t="shared" si="31"/>
        <v>155.49251329217495</v>
      </c>
    </row>
    <row r="159" spans="1:6" ht="12.75" customHeight="1" x14ac:dyDescent="0.2">
      <c r="A159" s="53">
        <v>313</v>
      </c>
      <c r="B159" s="85" t="s">
        <v>363</v>
      </c>
      <c r="C159" s="50" t="s">
        <v>364</v>
      </c>
      <c r="D159" s="51">
        <f t="shared" ref="D159:E159" si="38">SUM(D160:D162)</f>
        <v>206165.58</v>
      </c>
      <c r="E159" s="51">
        <f t="shared" si="38"/>
        <v>255727.23</v>
      </c>
      <c r="F159" s="52">
        <f t="shared" si="31"/>
        <v>124.03973058936415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206165.58</v>
      </c>
      <c r="E161" s="242">
        <v>255727.23</v>
      </c>
      <c r="F161" s="52">
        <f t="shared" si="31"/>
        <v>124.03973058936415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3492303.1999999997</v>
      </c>
      <c r="E163" s="51">
        <f t="shared" si="39"/>
        <v>4087240.82</v>
      </c>
      <c r="F163" s="52">
        <f t="shared" si="31"/>
        <v>117.03568063620592</v>
      </c>
    </row>
    <row r="164" spans="1:6" ht="12.75" customHeight="1" x14ac:dyDescent="0.2">
      <c r="A164" s="53">
        <v>321</v>
      </c>
      <c r="B164" s="85" t="s">
        <v>372</v>
      </c>
      <c r="C164" s="50" t="s">
        <v>373</v>
      </c>
      <c r="D164" s="51">
        <f t="shared" ref="D164:E164" si="40">SUM(D165:D168)</f>
        <v>72528.649999999994</v>
      </c>
      <c r="E164" s="51">
        <f t="shared" si="40"/>
        <v>91077.069999999992</v>
      </c>
      <c r="F164" s="52">
        <f t="shared" si="31"/>
        <v>125.57392147792629</v>
      </c>
    </row>
    <row r="165" spans="1:6" ht="12.75" customHeight="1" x14ac:dyDescent="0.2">
      <c r="A165" s="53">
        <v>3211</v>
      </c>
      <c r="B165" s="85" t="s">
        <v>374</v>
      </c>
      <c r="C165" s="50" t="s">
        <v>375</v>
      </c>
      <c r="D165" s="242">
        <v>16154.62</v>
      </c>
      <c r="E165" s="242">
        <v>16811.310000000001</v>
      </c>
      <c r="F165" s="52">
        <f t="shared" si="31"/>
        <v>104.06502907527381</v>
      </c>
    </row>
    <row r="166" spans="1:6" ht="12.75" customHeight="1" x14ac:dyDescent="0.2">
      <c r="A166" s="53">
        <v>3212</v>
      </c>
      <c r="B166" s="85" t="s">
        <v>376</v>
      </c>
      <c r="C166" s="50" t="s">
        <v>377</v>
      </c>
      <c r="D166" s="242">
        <v>49869.279999999999</v>
      </c>
      <c r="E166" s="242">
        <v>67539</v>
      </c>
      <c r="F166" s="52">
        <f t="shared" si="31"/>
        <v>135.43207361325449</v>
      </c>
    </row>
    <row r="167" spans="1:6" ht="12.75" customHeight="1" x14ac:dyDescent="0.2">
      <c r="A167" s="53">
        <v>3213</v>
      </c>
      <c r="B167" s="85" t="s">
        <v>378</v>
      </c>
      <c r="C167" s="50" t="s">
        <v>379</v>
      </c>
      <c r="D167" s="242">
        <v>6504.75</v>
      </c>
      <c r="E167" s="242">
        <v>6726.76</v>
      </c>
      <c r="F167" s="52">
        <f t="shared" si="31"/>
        <v>103.41304431377071</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339672.85</v>
      </c>
      <c r="E169" s="51">
        <f t="shared" si="41"/>
        <v>326557.35000000003</v>
      </c>
      <c r="F169" s="52">
        <f t="shared" si="31"/>
        <v>96.138784715940659</v>
      </c>
    </row>
    <row r="170" spans="1:6" ht="12.75" customHeight="1" x14ac:dyDescent="0.2">
      <c r="A170" s="53">
        <v>3221</v>
      </c>
      <c r="B170" s="85" t="s">
        <v>384</v>
      </c>
      <c r="C170" s="50" t="s">
        <v>385</v>
      </c>
      <c r="D170" s="242">
        <v>27199.74</v>
      </c>
      <c r="E170" s="242">
        <v>37375.1</v>
      </c>
      <c r="F170" s="52">
        <f t="shared" si="31"/>
        <v>137.40976935808945</v>
      </c>
    </row>
    <row r="171" spans="1:6" ht="12.75" customHeight="1" x14ac:dyDescent="0.2">
      <c r="A171" s="53">
        <v>3222</v>
      </c>
      <c r="B171" s="85" t="s">
        <v>386</v>
      </c>
      <c r="C171" s="50" t="s">
        <v>387</v>
      </c>
      <c r="D171" s="242">
        <v>65734.490000000005</v>
      </c>
      <c r="E171" s="242">
        <v>75184.460000000006</v>
      </c>
      <c r="F171" s="52">
        <f t="shared" si="31"/>
        <v>114.37596914496484</v>
      </c>
    </row>
    <row r="172" spans="1:6" ht="12.75" customHeight="1" x14ac:dyDescent="0.2">
      <c r="A172" s="53">
        <v>3223</v>
      </c>
      <c r="B172" s="85" t="s">
        <v>388</v>
      </c>
      <c r="C172" s="50" t="s">
        <v>389</v>
      </c>
      <c r="D172" s="242">
        <v>167594.12</v>
      </c>
      <c r="E172" s="242">
        <v>153510.82999999999</v>
      </c>
      <c r="F172" s="52">
        <f t="shared" si="31"/>
        <v>91.596787524526519</v>
      </c>
    </row>
    <row r="173" spans="1:6" ht="12.75" customHeight="1" x14ac:dyDescent="0.2">
      <c r="A173" s="53">
        <v>3224</v>
      </c>
      <c r="B173" s="85" t="s">
        <v>390</v>
      </c>
      <c r="C173" s="50" t="s">
        <v>391</v>
      </c>
      <c r="D173" s="242">
        <v>72747.149999999994</v>
      </c>
      <c r="E173" s="242">
        <v>52341.599999999999</v>
      </c>
      <c r="F173" s="52">
        <f t="shared" si="31"/>
        <v>71.950035156016426</v>
      </c>
    </row>
    <row r="174" spans="1:6" ht="12.75" customHeight="1" x14ac:dyDescent="0.2">
      <c r="A174" s="53">
        <v>3225</v>
      </c>
      <c r="B174" s="85" t="s">
        <v>392</v>
      </c>
      <c r="C174" s="50" t="s">
        <v>393</v>
      </c>
      <c r="D174" s="242">
        <v>2638.99</v>
      </c>
      <c r="E174" s="242">
        <v>5110.71</v>
      </c>
      <c r="F174" s="52">
        <f t="shared" si="31"/>
        <v>193.66159022959545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3758.36</v>
      </c>
      <c r="E176" s="242">
        <v>3034.65</v>
      </c>
      <c r="F176" s="52">
        <f t="shared" si="31"/>
        <v>80.743994721101757</v>
      </c>
    </row>
    <row r="177" spans="1:6" ht="12.75" customHeight="1" x14ac:dyDescent="0.2">
      <c r="A177" s="53">
        <v>323</v>
      </c>
      <c r="B177" s="85" t="s">
        <v>398</v>
      </c>
      <c r="C177" s="50" t="s">
        <v>399</v>
      </c>
      <c r="D177" s="51">
        <f t="shared" ref="D177:E177" si="42">SUM(D178:D186)</f>
        <v>2880797.6599999997</v>
      </c>
      <c r="E177" s="51">
        <f t="shared" si="42"/>
        <v>3447808.6</v>
      </c>
      <c r="F177" s="52">
        <f t="shared" si="31"/>
        <v>119.68242851183099</v>
      </c>
    </row>
    <row r="178" spans="1:6" ht="12.75" customHeight="1" x14ac:dyDescent="0.2">
      <c r="A178" s="53">
        <v>3231</v>
      </c>
      <c r="B178" s="85" t="s">
        <v>400</v>
      </c>
      <c r="C178" s="50" t="s">
        <v>401</v>
      </c>
      <c r="D178" s="242">
        <v>75644.399999999994</v>
      </c>
      <c r="E178" s="242">
        <v>95221.57</v>
      </c>
      <c r="F178" s="52">
        <f t="shared" si="31"/>
        <v>125.88052783814798</v>
      </c>
    </row>
    <row r="179" spans="1:6" ht="12.75" customHeight="1" x14ac:dyDescent="0.2">
      <c r="A179" s="53">
        <v>3232</v>
      </c>
      <c r="B179" s="85" t="s">
        <v>402</v>
      </c>
      <c r="C179" s="50" t="s">
        <v>403</v>
      </c>
      <c r="D179" s="242">
        <v>1474426.48</v>
      </c>
      <c r="E179" s="242">
        <v>1963101</v>
      </c>
      <c r="F179" s="52">
        <f t="shared" si="31"/>
        <v>133.14336297052941</v>
      </c>
    </row>
    <row r="180" spans="1:6" ht="12.75" customHeight="1" x14ac:dyDescent="0.2">
      <c r="A180" s="53">
        <v>3233</v>
      </c>
      <c r="B180" s="85" t="s">
        <v>404</v>
      </c>
      <c r="C180" s="50" t="s">
        <v>405</v>
      </c>
      <c r="D180" s="242">
        <v>61835.47</v>
      </c>
      <c r="E180" s="242">
        <v>81436.62</v>
      </c>
      <c r="F180" s="52">
        <f t="shared" si="31"/>
        <v>131.69887768298679</v>
      </c>
    </row>
    <row r="181" spans="1:6" ht="12.75" customHeight="1" x14ac:dyDescent="0.2">
      <c r="A181" s="53">
        <v>3234</v>
      </c>
      <c r="B181" s="85" t="s">
        <v>406</v>
      </c>
      <c r="C181" s="50" t="s">
        <v>407</v>
      </c>
      <c r="D181" s="242">
        <v>532650.09</v>
      </c>
      <c r="E181" s="242">
        <v>583658.22</v>
      </c>
      <c r="F181" s="52">
        <f t="shared" si="31"/>
        <v>109.57629238361717</v>
      </c>
    </row>
    <row r="182" spans="1:6" ht="12.75" customHeight="1" x14ac:dyDescent="0.2">
      <c r="A182" s="53">
        <v>3235</v>
      </c>
      <c r="B182" s="85" t="s">
        <v>408</v>
      </c>
      <c r="C182" s="50" t="s">
        <v>409</v>
      </c>
      <c r="D182" s="242">
        <v>109862.57</v>
      </c>
      <c r="E182" s="242">
        <v>124945.19</v>
      </c>
      <c r="F182" s="52">
        <f t="shared" si="31"/>
        <v>113.72862477183993</v>
      </c>
    </row>
    <row r="183" spans="1:6" ht="12.75" customHeight="1" x14ac:dyDescent="0.2">
      <c r="A183" s="53">
        <v>3236</v>
      </c>
      <c r="B183" s="85" t="s">
        <v>410</v>
      </c>
      <c r="C183" s="50" t="s">
        <v>411</v>
      </c>
      <c r="D183" s="242">
        <v>27080.959999999999</v>
      </c>
      <c r="E183" s="242">
        <v>22930.2</v>
      </c>
      <c r="F183" s="52">
        <f t="shared" si="31"/>
        <v>84.672773786453661</v>
      </c>
    </row>
    <row r="184" spans="1:6" ht="12.75" customHeight="1" x14ac:dyDescent="0.2">
      <c r="A184" s="53">
        <v>3237</v>
      </c>
      <c r="B184" s="85" t="s">
        <v>412</v>
      </c>
      <c r="C184" s="50" t="s">
        <v>413</v>
      </c>
      <c r="D184" s="242">
        <v>319710.96999999997</v>
      </c>
      <c r="E184" s="242">
        <v>278318.58</v>
      </c>
      <c r="F184" s="52">
        <f t="shared" si="31"/>
        <v>87.053184318323531</v>
      </c>
    </row>
    <row r="185" spans="1:6" ht="12.75" customHeight="1" x14ac:dyDescent="0.2">
      <c r="A185" s="53">
        <v>3238</v>
      </c>
      <c r="B185" s="85" t="s">
        <v>414</v>
      </c>
      <c r="C185" s="50" t="s">
        <v>415</v>
      </c>
      <c r="D185" s="242">
        <v>48220.47</v>
      </c>
      <c r="E185" s="242">
        <v>50895.63</v>
      </c>
      <c r="F185" s="52">
        <f t="shared" si="31"/>
        <v>105.5477684062391</v>
      </c>
    </row>
    <row r="186" spans="1:6" ht="12.75" customHeight="1" x14ac:dyDescent="0.2">
      <c r="A186" s="53">
        <v>3239</v>
      </c>
      <c r="B186" s="85" t="s">
        <v>416</v>
      </c>
      <c r="C186" s="50" t="s">
        <v>417</v>
      </c>
      <c r="D186" s="242">
        <v>231366.25</v>
      </c>
      <c r="E186" s="242">
        <v>247301.59</v>
      </c>
      <c r="F186" s="52">
        <f t="shared" si="31"/>
        <v>106.88749547524759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199304.03999999998</v>
      </c>
      <c r="E188" s="51">
        <f t="shared" si="43"/>
        <v>221797.80000000002</v>
      </c>
      <c r="F188" s="52">
        <f t="shared" si="31"/>
        <v>111.2861535571482</v>
      </c>
    </row>
    <row r="189" spans="1:6" ht="12.75" customHeight="1" x14ac:dyDescent="0.2">
      <c r="A189" s="53">
        <v>3291</v>
      </c>
      <c r="B189" s="232" t="s">
        <v>422</v>
      </c>
      <c r="C189" s="50" t="s">
        <v>423</v>
      </c>
      <c r="D189" s="242">
        <v>15028.02</v>
      </c>
      <c r="E189" s="242">
        <v>12887.6</v>
      </c>
      <c r="F189" s="52">
        <f t="shared" si="31"/>
        <v>85.757138997685658</v>
      </c>
    </row>
    <row r="190" spans="1:6" ht="12.75" customHeight="1" x14ac:dyDescent="0.2">
      <c r="A190" s="53">
        <v>3292</v>
      </c>
      <c r="B190" s="85" t="s">
        <v>424</v>
      </c>
      <c r="C190" s="50" t="s">
        <v>425</v>
      </c>
      <c r="D190" s="242">
        <v>14673.45</v>
      </c>
      <c r="E190" s="242">
        <v>16557.41</v>
      </c>
      <c r="F190" s="52">
        <f t="shared" si="31"/>
        <v>112.83924366798537</v>
      </c>
    </row>
    <row r="191" spans="1:6" ht="12.75" customHeight="1" x14ac:dyDescent="0.2">
      <c r="A191" s="53">
        <v>3293</v>
      </c>
      <c r="B191" s="85" t="s">
        <v>426</v>
      </c>
      <c r="C191" s="50" t="s">
        <v>427</v>
      </c>
      <c r="D191" s="242">
        <v>29866.98</v>
      </c>
      <c r="E191" s="242">
        <v>40140.68</v>
      </c>
      <c r="F191" s="52">
        <f t="shared" si="31"/>
        <v>134.39818823329307</v>
      </c>
    </row>
    <row r="192" spans="1:6" ht="12.75" customHeight="1" x14ac:dyDescent="0.2">
      <c r="A192" s="53">
        <v>3294</v>
      </c>
      <c r="B192" s="85" t="s">
        <v>428</v>
      </c>
      <c r="C192" s="50" t="s">
        <v>429</v>
      </c>
      <c r="D192" s="242">
        <v>3508.94</v>
      </c>
      <c r="E192" s="242">
        <v>5275</v>
      </c>
      <c r="F192" s="52">
        <f t="shared" si="31"/>
        <v>150.33029917866935</v>
      </c>
    </row>
    <row r="193" spans="1:6" ht="12.75" customHeight="1" x14ac:dyDescent="0.2">
      <c r="A193" s="53">
        <v>3295</v>
      </c>
      <c r="B193" s="85" t="s">
        <v>430</v>
      </c>
      <c r="C193" s="50" t="s">
        <v>431</v>
      </c>
      <c r="D193" s="242">
        <v>7549.26</v>
      </c>
      <c r="E193" s="242">
        <v>14760.6</v>
      </c>
      <c r="F193" s="52">
        <f t="shared" si="31"/>
        <v>195.52379968367762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128677.39</v>
      </c>
      <c r="E195" s="242">
        <v>132176.51</v>
      </c>
      <c r="F195" s="52">
        <f t="shared" si="31"/>
        <v>102.71929668452245</v>
      </c>
    </row>
    <row r="196" spans="1:6" ht="12.75" customHeight="1" x14ac:dyDescent="0.2">
      <c r="A196" s="53">
        <v>34</v>
      </c>
      <c r="B196" s="232" t="s">
        <v>436</v>
      </c>
      <c r="C196" s="50" t="s">
        <v>437</v>
      </c>
      <c r="D196" s="51">
        <f t="shared" ref="D196:E196" si="44">D197+D202+D210</f>
        <v>33546.33</v>
      </c>
      <c r="E196" s="51">
        <f t="shared" si="44"/>
        <v>30568.82</v>
      </c>
      <c r="F196" s="52">
        <f t="shared" si="31"/>
        <v>91.124185566647668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24191.8</v>
      </c>
      <c r="E202" s="51">
        <f t="shared" si="46"/>
        <v>21388.39</v>
      </c>
      <c r="F202" s="52">
        <f t="shared" si="31"/>
        <v>88.411734554683818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24191.8</v>
      </c>
      <c r="E205" s="242">
        <v>21388.39</v>
      </c>
      <c r="F205" s="52">
        <f t="shared" si="31"/>
        <v>88.411734554683818</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9354.5299999999988</v>
      </c>
      <c r="E210" s="51">
        <f t="shared" si="47"/>
        <v>9180.43</v>
      </c>
      <c r="F210" s="52">
        <f t="shared" si="31"/>
        <v>98.138869617180134</v>
      </c>
    </row>
    <row r="211" spans="1:6" ht="12.75" customHeight="1" x14ac:dyDescent="0.2">
      <c r="A211" s="53">
        <v>3431</v>
      </c>
      <c r="B211" s="232" t="s">
        <v>466</v>
      </c>
      <c r="C211" s="50" t="s">
        <v>467</v>
      </c>
      <c r="D211" s="242">
        <v>9261.8799999999992</v>
      </c>
      <c r="E211" s="242">
        <v>9121.09</v>
      </c>
      <c r="F211" s="52">
        <f t="shared" si="31"/>
        <v>98.479898249599444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92.65</v>
      </c>
      <c r="E213" s="242">
        <v>59.34</v>
      </c>
      <c r="F213" s="52">
        <f t="shared" si="31"/>
        <v>64.047490555855376</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88318.78</v>
      </c>
      <c r="E215" s="51">
        <f t="shared" si="48"/>
        <v>91134.86</v>
      </c>
      <c r="F215" s="52">
        <f t="shared" si="31"/>
        <v>103.18854042141434</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88318.78</v>
      </c>
      <c r="E219" s="51">
        <f t="shared" si="50"/>
        <v>91134.86</v>
      </c>
      <c r="F219" s="52">
        <f t="shared" si="31"/>
        <v>103.18854042141434</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88318.78</v>
      </c>
      <c r="E222" s="242">
        <v>91134.86</v>
      </c>
      <c r="F222" s="52">
        <f t="shared" si="31"/>
        <v>103.18854042141434</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290420.71000000002</v>
      </c>
      <c r="E224" s="51">
        <f t="shared" si="51"/>
        <v>282434.62</v>
      </c>
      <c r="F224" s="52">
        <f t="shared" ref="F224:F235" si="52">IF(D224&lt;&gt;0,IF(E224/D224&gt;=100,"&gt;&gt;100",E224/D224*100),"-")</f>
        <v>97.250165113913525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47585.51</v>
      </c>
      <c r="E231" s="51">
        <f t="shared" si="55"/>
        <v>77139.259999999995</v>
      </c>
      <c r="F231" s="52">
        <f t="shared" si="52"/>
        <v>162.10661606863096</v>
      </c>
    </row>
    <row r="232" spans="1:6" ht="12.75" customHeight="1" x14ac:dyDescent="0.2">
      <c r="A232" s="53">
        <v>3631</v>
      </c>
      <c r="B232" s="85" t="s">
        <v>508</v>
      </c>
      <c r="C232" s="50" t="s">
        <v>509</v>
      </c>
      <c r="D232" s="242">
        <v>7934.5</v>
      </c>
      <c r="E232" s="242">
        <v>1599.9</v>
      </c>
      <c r="F232" s="52">
        <f t="shared" si="52"/>
        <v>20.163841451887329</v>
      </c>
    </row>
    <row r="233" spans="1:6" ht="12.75" customHeight="1" x14ac:dyDescent="0.2">
      <c r="A233" s="53">
        <v>3632</v>
      </c>
      <c r="B233" s="85" t="s">
        <v>510</v>
      </c>
      <c r="C233" s="50" t="s">
        <v>511</v>
      </c>
      <c r="D233" s="242">
        <v>39651.01</v>
      </c>
      <c r="E233" s="242">
        <v>75539.360000000001</v>
      </c>
      <c r="F233" s="52">
        <f t="shared" si="52"/>
        <v>190.51055698202896</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242835.20000000001</v>
      </c>
      <c r="E236" s="51">
        <f t="shared" si="56"/>
        <v>205295.35999999999</v>
      </c>
      <c r="F236" s="52">
        <f t="shared" ref="F236:F239" si="57">IF(D236&lt;&gt;0,IF(E236/D236&gt;=100,"&gt;&gt;100",E236/D236*100),"-")</f>
        <v>84.541022059404895</v>
      </c>
    </row>
    <row r="237" spans="1:6" ht="12.75" customHeight="1" x14ac:dyDescent="0.2">
      <c r="A237" s="53" t="s">
        <v>518</v>
      </c>
      <c r="B237" s="85" t="s">
        <v>519</v>
      </c>
      <c r="C237" s="50" t="s">
        <v>518</v>
      </c>
      <c r="D237" s="242">
        <v>177606.45</v>
      </c>
      <c r="E237" s="242">
        <v>105295.36</v>
      </c>
      <c r="F237" s="52">
        <f t="shared" si="57"/>
        <v>59.285774812795367</v>
      </c>
    </row>
    <row r="238" spans="1:6" ht="12.75" customHeight="1" x14ac:dyDescent="0.2">
      <c r="A238" s="53" t="s">
        <v>520</v>
      </c>
      <c r="B238" s="85" t="s">
        <v>521</v>
      </c>
      <c r="C238" s="50" t="s">
        <v>520</v>
      </c>
      <c r="D238" s="242">
        <v>65228.75</v>
      </c>
      <c r="E238" s="242">
        <v>100000</v>
      </c>
      <c r="F238" s="52">
        <f t="shared" si="57"/>
        <v>153.30663242818542</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317566.08000000002</v>
      </c>
      <c r="E252" s="51">
        <f t="shared" si="63"/>
        <v>355198.06</v>
      </c>
      <c r="F252" s="52">
        <f t="shared" ref="F252:F258" si="64">IF(D252&lt;&gt;0,IF(E252/D252&gt;=100,"&gt;&gt;100",E252/D252*100),"-")</f>
        <v>111.85012580688718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317566.08000000002</v>
      </c>
      <c r="E259" s="51">
        <f t="shared" si="66"/>
        <v>355198.06</v>
      </c>
      <c r="F259" s="52">
        <f t="shared" ref="F259:F262" si="67">IF(D259&lt;&gt;0,IF(E259/D259&gt;=100,"&gt;&gt;100",E259/D259*100),"-")</f>
        <v>111.85012580688718</v>
      </c>
    </row>
    <row r="260" spans="1:6" ht="12.75" customHeight="1" x14ac:dyDescent="0.2">
      <c r="A260" s="53">
        <v>3721</v>
      </c>
      <c r="B260" s="85" t="s">
        <v>560</v>
      </c>
      <c r="C260" s="50" t="s">
        <v>561</v>
      </c>
      <c r="D260" s="242">
        <v>306182.43</v>
      </c>
      <c r="E260" s="242">
        <v>341442.06</v>
      </c>
      <c r="F260" s="52">
        <f t="shared" si="67"/>
        <v>111.51588939966281</v>
      </c>
    </row>
    <row r="261" spans="1:6" ht="12.75" customHeight="1" x14ac:dyDescent="0.2">
      <c r="A261" s="53">
        <v>3722</v>
      </c>
      <c r="B261" s="85" t="s">
        <v>562</v>
      </c>
      <c r="C261" s="50" t="s">
        <v>563</v>
      </c>
      <c r="D261" s="242">
        <v>11383.65</v>
      </c>
      <c r="E261" s="242">
        <v>13756</v>
      </c>
      <c r="F261" s="52">
        <f t="shared" si="67"/>
        <v>120.8399766331537</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657166.43000000005</v>
      </c>
      <c r="E263" s="51">
        <f t="shared" si="68"/>
        <v>825048.94</v>
      </c>
      <c r="F263" s="52">
        <f t="shared" ref="F263:F267" si="69">IF(D263&lt;&gt;0,IF(E263/D263&gt;=100,"&gt;&gt;100",E263/D263*100),"-")</f>
        <v>125.54642208367216</v>
      </c>
    </row>
    <row r="264" spans="1:6" ht="12.75" customHeight="1" x14ac:dyDescent="0.2">
      <c r="A264" s="53">
        <v>381</v>
      </c>
      <c r="B264" s="85" t="s">
        <v>568</v>
      </c>
      <c r="C264" s="50" t="s">
        <v>569</v>
      </c>
      <c r="D264" s="51">
        <f t="shared" ref="D264:E264" si="70">SUM(D265:D267)</f>
        <v>628166.43000000005</v>
      </c>
      <c r="E264" s="51">
        <f t="shared" si="70"/>
        <v>749048.94</v>
      </c>
      <c r="F264" s="52">
        <f t="shared" si="69"/>
        <v>119.24370743594174</v>
      </c>
    </row>
    <row r="265" spans="1:6" ht="12.75" customHeight="1" x14ac:dyDescent="0.2">
      <c r="A265" s="53">
        <v>3811</v>
      </c>
      <c r="B265" s="85" t="s">
        <v>570</v>
      </c>
      <c r="C265" s="50" t="s">
        <v>571</v>
      </c>
      <c r="D265" s="242">
        <v>628166.43000000005</v>
      </c>
      <c r="E265" s="242">
        <v>749048.94</v>
      </c>
      <c r="F265" s="52">
        <f t="shared" si="69"/>
        <v>119.24370743594174</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29000</v>
      </c>
      <c r="E268" s="51">
        <f t="shared" si="71"/>
        <v>58000</v>
      </c>
      <c r="F268" s="52">
        <f t="shared" ref="F268:F272" si="72">IF(D268&lt;&gt;0,IF(E268/D268&gt;=100,"&gt;&gt;100",E268/D268*100),"-")</f>
        <v>200</v>
      </c>
    </row>
    <row r="269" spans="1:6" ht="12.75" customHeight="1" x14ac:dyDescent="0.2">
      <c r="A269" s="53">
        <v>3821</v>
      </c>
      <c r="B269" s="85" t="s">
        <v>578</v>
      </c>
      <c r="C269" s="50" t="s">
        <v>579</v>
      </c>
      <c r="D269" s="242">
        <v>29000</v>
      </c>
      <c r="E269" s="242">
        <v>58000</v>
      </c>
      <c r="F269" s="52">
        <f t="shared" si="72"/>
        <v>200</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18000</v>
      </c>
      <c r="F279" s="52" t="str">
        <f t="shared" si="74"/>
        <v>-</v>
      </c>
    </row>
    <row r="280" spans="1:6" ht="24" x14ac:dyDescent="0.2">
      <c r="A280" s="53">
        <v>3861</v>
      </c>
      <c r="B280" s="85" t="s">
        <v>599</v>
      </c>
      <c r="C280" s="50" t="s">
        <v>600</v>
      </c>
      <c r="D280" s="242">
        <v>0</v>
      </c>
      <c r="E280" s="242">
        <v>18000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6538294.8399999999</v>
      </c>
      <c r="E289" s="51">
        <f t="shared" si="79"/>
        <v>7771257.0700000003</v>
      </c>
      <c r="F289" s="52">
        <f t="shared" si="76"/>
        <v>118.85755017435098</v>
      </c>
    </row>
    <row r="290" spans="1:6" ht="12.75" customHeight="1" x14ac:dyDescent="0.2">
      <c r="A290" s="53" t="s">
        <v>609</v>
      </c>
      <c r="B290" s="85" t="s">
        <v>620</v>
      </c>
      <c r="C290" s="50" t="s">
        <v>621</v>
      </c>
      <c r="D290" s="51">
        <f>IF(D6&gt;=D289,D6-D289,0)</f>
        <v>5974557.2699999996</v>
      </c>
      <c r="E290" s="51">
        <f>IF(E6&gt;=E289,E6-E289,0)</f>
        <v>5583984.0000000019</v>
      </c>
      <c r="F290" s="52">
        <f t="shared" si="76"/>
        <v>93.462724477323519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5333328.26</v>
      </c>
      <c r="E292" s="242">
        <v>6170810.21</v>
      </c>
      <c r="F292" s="52">
        <f t="shared" si="76"/>
        <v>115.70280149978993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1336132.8600000001</v>
      </c>
      <c r="E294" s="242">
        <v>2517357.38</v>
      </c>
      <c r="F294" s="52">
        <f t="shared" si="76"/>
        <v>188.40621732781869</v>
      </c>
    </row>
    <row r="295" spans="1:6" ht="24" x14ac:dyDescent="0.2">
      <c r="A295" s="53">
        <v>9661</v>
      </c>
      <c r="B295" s="85" t="s">
        <v>630</v>
      </c>
      <c r="C295" s="50" t="s">
        <v>631</v>
      </c>
      <c r="D295" s="242">
        <v>951.19</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175409.83</v>
      </c>
      <c r="E298" s="51">
        <f t="shared" si="80"/>
        <v>97527.75</v>
      </c>
      <c r="F298" s="52">
        <f t="shared" ref="F298:F418" si="81">IF(D298&lt;&gt;0,IF(E298/D298&gt;=100,"&gt;&gt;100",E298/D298*100),"-")</f>
        <v>55.599934165605205</v>
      </c>
    </row>
    <row r="299" spans="1:6" ht="12.75" customHeight="1" x14ac:dyDescent="0.2">
      <c r="A299" s="53">
        <v>71</v>
      </c>
      <c r="B299" s="85" t="s">
        <v>637</v>
      </c>
      <c r="C299" s="50" t="s">
        <v>638</v>
      </c>
      <c r="D299" s="51">
        <f t="shared" ref="D299:E299" si="82">D300+D304</f>
        <v>175409.83</v>
      </c>
      <c r="E299" s="51">
        <f t="shared" si="82"/>
        <v>97527.75</v>
      </c>
      <c r="F299" s="52">
        <f t="shared" si="81"/>
        <v>55.599934165605205</v>
      </c>
    </row>
    <row r="300" spans="1:6" ht="24" x14ac:dyDescent="0.2">
      <c r="A300" s="53">
        <v>711</v>
      </c>
      <c r="B300" s="85" t="s">
        <v>639</v>
      </c>
      <c r="C300" s="50" t="s">
        <v>640</v>
      </c>
      <c r="D300" s="51">
        <f t="shared" ref="D300:E300" si="83">SUM(D301:D303)</f>
        <v>175409.83</v>
      </c>
      <c r="E300" s="51">
        <f t="shared" si="83"/>
        <v>97527.75</v>
      </c>
      <c r="F300" s="52">
        <f t="shared" si="81"/>
        <v>55.599934165605205</v>
      </c>
    </row>
    <row r="301" spans="1:6" ht="12.75" customHeight="1" x14ac:dyDescent="0.2">
      <c r="A301" s="53">
        <v>7111</v>
      </c>
      <c r="B301" s="85" t="s">
        <v>641</v>
      </c>
      <c r="C301" s="50" t="s">
        <v>642</v>
      </c>
      <c r="D301" s="242">
        <v>175409.83</v>
      </c>
      <c r="E301" s="242">
        <v>97527.75</v>
      </c>
      <c r="F301" s="52">
        <f t="shared" si="81"/>
        <v>55.599934165605205</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6876114.2799999993</v>
      </c>
      <c r="E350" s="51">
        <f t="shared" si="95"/>
        <v>3465567.5900000003</v>
      </c>
      <c r="F350" s="52">
        <f t="shared" si="81"/>
        <v>50.400087155037809</v>
      </c>
    </row>
    <row r="351" spans="1:6" ht="12.75" customHeight="1" x14ac:dyDescent="0.2">
      <c r="A351" s="53">
        <v>41</v>
      </c>
      <c r="B351" s="85" t="s">
        <v>741</v>
      </c>
      <c r="C351" s="50" t="s">
        <v>742</v>
      </c>
      <c r="D351" s="51">
        <f t="shared" ref="D351:E351" si="96">D352+D356</f>
        <v>604047.79</v>
      </c>
      <c r="E351" s="51">
        <f t="shared" si="96"/>
        <v>657780.85</v>
      </c>
      <c r="F351" s="52">
        <f t="shared" si="81"/>
        <v>108.89549815255511</v>
      </c>
    </row>
    <row r="352" spans="1:6" ht="12.75" customHeight="1" x14ac:dyDescent="0.2">
      <c r="A352" s="53">
        <v>411</v>
      </c>
      <c r="B352" s="85" t="s">
        <v>743</v>
      </c>
      <c r="C352" s="50" t="s">
        <v>744</v>
      </c>
      <c r="D352" s="51">
        <f t="shared" ref="D352:E352" si="97">SUM(D353:D355)</f>
        <v>585185.29</v>
      </c>
      <c r="E352" s="51">
        <f t="shared" si="97"/>
        <v>657780.85</v>
      </c>
      <c r="F352" s="52">
        <f t="shared" si="81"/>
        <v>112.40556815773684</v>
      </c>
    </row>
    <row r="353" spans="1:6" ht="12.75" customHeight="1" x14ac:dyDescent="0.2">
      <c r="A353" s="53">
        <v>4111</v>
      </c>
      <c r="B353" s="85" t="s">
        <v>641</v>
      </c>
      <c r="C353" s="50" t="s">
        <v>745</v>
      </c>
      <c r="D353" s="242">
        <v>585185.29</v>
      </c>
      <c r="E353" s="242">
        <v>657780.85</v>
      </c>
      <c r="F353" s="52">
        <f t="shared" si="81"/>
        <v>112.40556815773684</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18862.5</v>
      </c>
      <c r="E356" s="51">
        <f t="shared" si="98"/>
        <v>0</v>
      </c>
      <c r="F356" s="52">
        <f t="shared" si="81"/>
        <v>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18862.5</v>
      </c>
      <c r="E360" s="242">
        <v>0</v>
      </c>
      <c r="F360" s="52">
        <f t="shared" si="81"/>
        <v>0</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5796381.7399999993</v>
      </c>
      <c r="E363" s="51">
        <f t="shared" si="99"/>
        <v>2672063.9700000002</v>
      </c>
      <c r="F363" s="52">
        <f t="shared" si="81"/>
        <v>46.098826644913146</v>
      </c>
    </row>
    <row r="364" spans="1:6" ht="12.75" customHeight="1" x14ac:dyDescent="0.2">
      <c r="A364" s="53">
        <v>421</v>
      </c>
      <c r="B364" s="85" t="s">
        <v>759</v>
      </c>
      <c r="C364" s="50" t="s">
        <v>760</v>
      </c>
      <c r="D364" s="51">
        <f t="shared" ref="D364:E364" si="100">SUM(D365:D368)</f>
        <v>5317803.9799999995</v>
      </c>
      <c r="E364" s="51">
        <f t="shared" si="100"/>
        <v>2098550.9900000002</v>
      </c>
      <c r="F364" s="52">
        <f t="shared" si="81"/>
        <v>39.462736834463016</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3125</v>
      </c>
      <c r="F366" s="52" t="str">
        <f t="shared" si="81"/>
        <v>-</v>
      </c>
    </row>
    <row r="367" spans="1:6" ht="12.75" customHeight="1" x14ac:dyDescent="0.2">
      <c r="A367" s="53">
        <v>4213</v>
      </c>
      <c r="B367" s="85" t="s">
        <v>669</v>
      </c>
      <c r="C367" s="50" t="s">
        <v>763</v>
      </c>
      <c r="D367" s="242">
        <v>5014123.09</v>
      </c>
      <c r="E367" s="242">
        <v>1240115.8500000001</v>
      </c>
      <c r="F367" s="52">
        <f t="shared" si="81"/>
        <v>24.732457256050331</v>
      </c>
    </row>
    <row r="368" spans="1:6" ht="12.75" customHeight="1" x14ac:dyDescent="0.2">
      <c r="A368" s="53">
        <v>4214</v>
      </c>
      <c r="B368" s="85" t="s">
        <v>671</v>
      </c>
      <c r="C368" s="50" t="s">
        <v>764</v>
      </c>
      <c r="D368" s="242">
        <v>303680.89</v>
      </c>
      <c r="E368" s="242">
        <v>855310.14</v>
      </c>
      <c r="F368" s="52">
        <f t="shared" si="81"/>
        <v>281.64766640403354</v>
      </c>
    </row>
    <row r="369" spans="1:6" ht="12.75" customHeight="1" x14ac:dyDescent="0.2">
      <c r="A369" s="53">
        <v>422</v>
      </c>
      <c r="B369" s="85" t="s">
        <v>765</v>
      </c>
      <c r="C369" s="50" t="s">
        <v>766</v>
      </c>
      <c r="D369" s="51">
        <f t="shared" ref="D369:E369" si="101">SUM(D370:D377)</f>
        <v>185804.02</v>
      </c>
      <c r="E369" s="51">
        <f t="shared" si="101"/>
        <v>200350.22</v>
      </c>
      <c r="F369" s="52">
        <f t="shared" si="81"/>
        <v>107.8287864815842</v>
      </c>
    </row>
    <row r="370" spans="1:6" ht="12.75" customHeight="1" x14ac:dyDescent="0.2">
      <c r="A370" s="53">
        <v>4221</v>
      </c>
      <c r="B370" s="85" t="s">
        <v>675</v>
      </c>
      <c r="C370" s="50" t="s">
        <v>767</v>
      </c>
      <c r="D370" s="242">
        <v>29118.46</v>
      </c>
      <c r="E370" s="242">
        <v>25448.45</v>
      </c>
      <c r="F370" s="52">
        <f t="shared" si="81"/>
        <v>87.396277138282727</v>
      </c>
    </row>
    <row r="371" spans="1:6" ht="12.75" customHeight="1" x14ac:dyDescent="0.2">
      <c r="A371" s="53">
        <v>4222</v>
      </c>
      <c r="B371" s="85" t="s">
        <v>768</v>
      </c>
      <c r="C371" s="50" t="s">
        <v>769</v>
      </c>
      <c r="D371" s="242">
        <v>0</v>
      </c>
      <c r="E371" s="242">
        <v>1452.83</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4075</v>
      </c>
      <c r="E375" s="242">
        <v>388.25</v>
      </c>
      <c r="F375" s="52">
        <f t="shared" si="81"/>
        <v>9.5276073619631898</v>
      </c>
    </row>
    <row r="376" spans="1:6" ht="12.75" customHeight="1" x14ac:dyDescent="0.2">
      <c r="A376" s="53">
        <v>4227</v>
      </c>
      <c r="B376" s="232" t="s">
        <v>687</v>
      </c>
      <c r="C376" s="50" t="s">
        <v>774</v>
      </c>
      <c r="D376" s="242">
        <v>152610.56</v>
      </c>
      <c r="E376" s="242">
        <v>173060.69</v>
      </c>
      <c r="F376" s="52">
        <f t="shared" si="81"/>
        <v>113.40020638152433</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19899.900000000001</v>
      </c>
      <c r="E378" s="51">
        <f t="shared" si="102"/>
        <v>36527.86</v>
      </c>
      <c r="F378" s="52">
        <f t="shared" si="81"/>
        <v>183.55800782918504</v>
      </c>
    </row>
    <row r="379" spans="1:6" ht="12.75" customHeight="1" x14ac:dyDescent="0.2">
      <c r="A379" s="53">
        <v>4231</v>
      </c>
      <c r="B379" s="85" t="s">
        <v>693</v>
      </c>
      <c r="C379" s="50" t="s">
        <v>778</v>
      </c>
      <c r="D379" s="242">
        <v>19899.900000000001</v>
      </c>
      <c r="E379" s="242">
        <v>36527.86</v>
      </c>
      <c r="F379" s="52">
        <f t="shared" si="81"/>
        <v>183.55800782918504</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41465.71</v>
      </c>
      <c r="E383" s="51">
        <f t="shared" si="103"/>
        <v>14914.84</v>
      </c>
      <c r="F383" s="52">
        <f t="shared" si="81"/>
        <v>35.969093499182819</v>
      </c>
    </row>
    <row r="384" spans="1:6" ht="12.75" customHeight="1" x14ac:dyDescent="0.2">
      <c r="A384" s="53">
        <v>4241</v>
      </c>
      <c r="B384" s="85" t="s">
        <v>784</v>
      </c>
      <c r="C384" s="50" t="s">
        <v>785</v>
      </c>
      <c r="D384" s="242">
        <v>11314.57</v>
      </c>
      <c r="E384" s="242">
        <v>9814.84</v>
      </c>
      <c r="F384" s="52">
        <f t="shared" si="81"/>
        <v>86.745143651062307</v>
      </c>
    </row>
    <row r="385" spans="1:6" ht="12.75" customHeight="1" x14ac:dyDescent="0.2">
      <c r="A385" s="53">
        <v>4242</v>
      </c>
      <c r="B385" s="85" t="s">
        <v>705</v>
      </c>
      <c r="C385" s="50" t="s">
        <v>786</v>
      </c>
      <c r="D385" s="242">
        <v>30151.14</v>
      </c>
      <c r="E385" s="242">
        <v>5100</v>
      </c>
      <c r="F385" s="52">
        <f t="shared" si="81"/>
        <v>16.914783321625652</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231408.13</v>
      </c>
      <c r="E391" s="51">
        <f t="shared" si="105"/>
        <v>321720.06</v>
      </c>
      <c r="F391" s="52">
        <f t="shared" si="81"/>
        <v>139.02712061153599</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56717.14</v>
      </c>
      <c r="E394" s="242">
        <v>133771.29999999999</v>
      </c>
      <c r="F394" s="52">
        <f t="shared" si="81"/>
        <v>235.85692085320238</v>
      </c>
    </row>
    <row r="395" spans="1:6" ht="12.75" customHeight="1" x14ac:dyDescent="0.2">
      <c r="A395" s="53">
        <v>4264</v>
      </c>
      <c r="B395" s="85" t="s">
        <v>725</v>
      </c>
      <c r="C395" s="50" t="s">
        <v>799</v>
      </c>
      <c r="D395" s="242">
        <v>174690.99</v>
      </c>
      <c r="E395" s="242">
        <v>187948.76</v>
      </c>
      <c r="F395" s="52">
        <f t="shared" si="81"/>
        <v>107.58926948665184</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475684.75</v>
      </c>
      <c r="E402" s="51">
        <f t="shared" si="109"/>
        <v>135722.76999999999</v>
      </c>
      <c r="F402" s="52">
        <f t="shared" si="81"/>
        <v>28.532083485964176</v>
      </c>
    </row>
    <row r="403" spans="1:6" ht="12.75" customHeight="1" x14ac:dyDescent="0.2">
      <c r="A403" s="53">
        <v>451</v>
      </c>
      <c r="B403" s="85" t="s">
        <v>812</v>
      </c>
      <c r="C403" s="50" t="s">
        <v>813</v>
      </c>
      <c r="D403" s="242">
        <v>475684.75</v>
      </c>
      <c r="E403" s="242">
        <v>135722.76999999999</v>
      </c>
      <c r="F403" s="52">
        <f t="shared" si="81"/>
        <v>28.532083485964176</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6700704.4499999993</v>
      </c>
      <c r="E408" s="51">
        <f t="shared" si="111"/>
        <v>3368039.8400000003</v>
      </c>
      <c r="F408" s="52">
        <f t="shared" si="81"/>
        <v>50.263966499820789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2873980.11</v>
      </c>
      <c r="E410" s="242">
        <v>4379211.29</v>
      </c>
      <c r="F410" s="52">
        <f t="shared" si="81"/>
        <v>152.37444666936128</v>
      </c>
    </row>
    <row r="411" spans="1:6" ht="12.75" customHeight="1" x14ac:dyDescent="0.2">
      <c r="A411" s="53">
        <v>97</v>
      </c>
      <c r="B411" s="85" t="s">
        <v>828</v>
      </c>
      <c r="C411" s="50" t="s">
        <v>829</v>
      </c>
      <c r="D411" s="242">
        <v>1001.88</v>
      </c>
      <c r="E411" s="242">
        <v>62284.77</v>
      </c>
      <c r="F411" s="52">
        <f t="shared" si="81"/>
        <v>6216.7894358605818</v>
      </c>
    </row>
    <row r="412" spans="1:6" ht="12.75" customHeight="1" x14ac:dyDescent="0.2">
      <c r="A412" s="53" t="s">
        <v>609</v>
      </c>
      <c r="B412" s="85" t="s">
        <v>830</v>
      </c>
      <c r="C412" s="50" t="s">
        <v>831</v>
      </c>
      <c r="D412" s="51">
        <f>D6+D298</f>
        <v>12688261.939999999</v>
      </c>
      <c r="E412" s="51">
        <f>E6+E298</f>
        <v>13452768.820000002</v>
      </c>
      <c r="F412" s="52">
        <f t="shared" si="81"/>
        <v>106.0253081439774</v>
      </c>
    </row>
    <row r="413" spans="1:6" ht="12.75" customHeight="1" x14ac:dyDescent="0.2">
      <c r="A413" s="53" t="s">
        <v>609</v>
      </c>
      <c r="B413" s="85" t="s">
        <v>832</v>
      </c>
      <c r="C413" s="50" t="s">
        <v>833</v>
      </c>
      <c r="D413" s="51">
        <f t="shared" ref="D413:E413" si="112">D289+D350</f>
        <v>13414409.119999999</v>
      </c>
      <c r="E413" s="51">
        <f t="shared" si="112"/>
        <v>11236824.66</v>
      </c>
      <c r="F413" s="52">
        <f t="shared" si="81"/>
        <v>83.766825355331051</v>
      </c>
    </row>
    <row r="414" spans="1:6" ht="12.75" customHeight="1" x14ac:dyDescent="0.2">
      <c r="A414" s="53" t="s">
        <v>609</v>
      </c>
      <c r="B414" s="85" t="s">
        <v>834</v>
      </c>
      <c r="C414" s="50" t="s">
        <v>835</v>
      </c>
      <c r="D414" s="51">
        <f t="shared" ref="D414:E414" si="113">IF(D412&gt;=D413,D412-D413,0)</f>
        <v>0</v>
      </c>
      <c r="E414" s="51">
        <f t="shared" si="113"/>
        <v>2215944.160000002</v>
      </c>
      <c r="F414" s="52" t="str">
        <f t="shared" si="81"/>
        <v>-</v>
      </c>
    </row>
    <row r="415" spans="1:6" ht="12.75" customHeight="1" x14ac:dyDescent="0.2">
      <c r="A415" s="53" t="s">
        <v>609</v>
      </c>
      <c r="B415" s="85" t="s">
        <v>836</v>
      </c>
      <c r="C415" s="50" t="s">
        <v>837</v>
      </c>
      <c r="D415" s="51">
        <f t="shared" ref="D415:E415" si="114">IF(D413&gt;=D412,D413-D412,0)</f>
        <v>726147.1799999997</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2459348.15</v>
      </c>
      <c r="E416" s="51">
        <f t="shared" si="115"/>
        <v>1791598.92</v>
      </c>
      <c r="F416" s="52">
        <f t="shared" si="81"/>
        <v>72.848527769441674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1337134.74</v>
      </c>
      <c r="E418" s="62">
        <f t="shared" si="117"/>
        <v>2579642.15</v>
      </c>
      <c r="F418" s="57">
        <f t="shared" si="81"/>
        <v>192.92312680470781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1700000</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1300000</v>
      </c>
      <c r="E421" s="51">
        <f t="shared" si="120"/>
        <v>0</v>
      </c>
      <c r="F421" s="52">
        <f t="shared" si="119"/>
        <v>0</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1300000</v>
      </c>
      <c r="E455" s="51">
        <f t="shared" si="127"/>
        <v>0</v>
      </c>
      <c r="F455" s="52">
        <f t="shared" si="119"/>
        <v>0</v>
      </c>
    </row>
    <row r="456" spans="1:6" ht="24" x14ac:dyDescent="0.2">
      <c r="A456" s="53" t="s">
        <v>919</v>
      </c>
      <c r="B456" s="232" t="s">
        <v>920</v>
      </c>
      <c r="C456" s="50" t="s">
        <v>919</v>
      </c>
      <c r="D456" s="242">
        <v>1300000</v>
      </c>
      <c r="E456" s="242">
        <v>0</v>
      </c>
      <c r="F456" s="52">
        <f t="shared" si="119"/>
        <v>0</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400000</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400000</v>
      </c>
      <c r="E490" s="51">
        <f t="shared" si="139"/>
        <v>0</v>
      </c>
      <c r="F490" s="52">
        <f t="shared" si="119"/>
        <v>0</v>
      </c>
    </row>
    <row r="491" spans="1:6" ht="12.75" customHeight="1" x14ac:dyDescent="0.2">
      <c r="A491" s="53">
        <v>8422</v>
      </c>
      <c r="B491" s="85" t="s">
        <v>989</v>
      </c>
      <c r="C491" s="50" t="s">
        <v>990</v>
      </c>
      <c r="D491" s="242">
        <v>400000</v>
      </c>
      <c r="E491" s="242">
        <v>0</v>
      </c>
      <c r="F491" s="52">
        <f t="shared" si="119"/>
        <v>0</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237573.84</v>
      </c>
      <c r="E528" s="51">
        <f t="shared" si="148"/>
        <v>2637573.84</v>
      </c>
      <c r="F528" s="52">
        <f t="shared" si="119"/>
        <v>1110.2122354885537</v>
      </c>
    </row>
    <row r="529" spans="1:6" ht="24" x14ac:dyDescent="0.2">
      <c r="A529" s="53">
        <v>51</v>
      </c>
      <c r="B529" s="85" t="s">
        <v>1065</v>
      </c>
      <c r="C529" s="50" t="s">
        <v>1066</v>
      </c>
      <c r="D529" s="51">
        <f t="shared" ref="D529:E529" si="149">D530+D535+D538+D542+D543+D550+D555+D563</f>
        <v>0</v>
      </c>
      <c r="E529" s="51">
        <f t="shared" si="149"/>
        <v>2000000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2000000</v>
      </c>
      <c r="F563" s="52" t="str">
        <f t="shared" si="119"/>
        <v>-</v>
      </c>
    </row>
    <row r="564" spans="1:6" ht="12.75" customHeight="1" x14ac:dyDescent="0.2">
      <c r="A564" s="53" t="s">
        <v>1135</v>
      </c>
      <c r="B564" s="85" t="s">
        <v>1136</v>
      </c>
      <c r="C564" s="50" t="s">
        <v>1135</v>
      </c>
      <c r="D564" s="242">
        <v>0</v>
      </c>
      <c r="E564" s="242">
        <v>2000000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237573.84</v>
      </c>
      <c r="E593" s="51">
        <f t="shared" si="167"/>
        <v>637573.84</v>
      </c>
      <c r="F593" s="52">
        <f t="shared" si="119"/>
        <v>268.36870591475895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237573.84</v>
      </c>
      <c r="E605" s="51">
        <f t="shared" si="171"/>
        <v>637573.84</v>
      </c>
      <c r="F605" s="52">
        <f t="shared" si="119"/>
        <v>268.36870591475895</v>
      </c>
    </row>
    <row r="606" spans="1:6" ht="24" x14ac:dyDescent="0.2">
      <c r="A606" s="53">
        <v>5443</v>
      </c>
      <c r="B606" s="85" t="s">
        <v>1210</v>
      </c>
      <c r="C606" s="50" t="s">
        <v>1211</v>
      </c>
      <c r="D606" s="242">
        <v>237573.84</v>
      </c>
      <c r="E606" s="242">
        <v>637573.84</v>
      </c>
      <c r="F606" s="52">
        <f t="shared" si="119"/>
        <v>268.36870591475895</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1462426.16</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2637573.84</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2024496.98</v>
      </c>
      <c r="E638" s="242">
        <v>620468.77</v>
      </c>
      <c r="F638" s="52">
        <f t="shared" si="119"/>
        <v>30.648046212447305</v>
      </c>
    </row>
    <row r="639" spans="1:6" ht="12.75" customHeight="1" x14ac:dyDescent="0.2">
      <c r="A639" s="53" t="s">
        <v>609</v>
      </c>
      <c r="B639" s="85" t="s">
        <v>1276</v>
      </c>
      <c r="C639" s="50" t="s">
        <v>1277</v>
      </c>
      <c r="D639" s="51">
        <f t="shared" ref="D639:E639" si="180">D412+D420</f>
        <v>14388261.939999999</v>
      </c>
      <c r="E639" s="51">
        <f t="shared" si="180"/>
        <v>13452768.820000002</v>
      </c>
      <c r="F639" s="52">
        <f t="shared" si="119"/>
        <v>93.498220119281498</v>
      </c>
    </row>
    <row r="640" spans="1:6" ht="12.75" customHeight="1" x14ac:dyDescent="0.2">
      <c r="A640" s="53" t="s">
        <v>609</v>
      </c>
      <c r="B640" s="85" t="s">
        <v>1278</v>
      </c>
      <c r="C640" s="50" t="s">
        <v>1279</v>
      </c>
      <c r="D640" s="51">
        <f t="shared" ref="D640:E640" si="181">D413+D528</f>
        <v>13651982.959999999</v>
      </c>
      <c r="E640" s="51">
        <f t="shared" si="181"/>
        <v>13874398.5</v>
      </c>
      <c r="F640" s="52">
        <f t="shared" si="119"/>
        <v>101.62918120138058</v>
      </c>
    </row>
    <row r="641" spans="1:6" ht="12.75" customHeight="1" x14ac:dyDescent="0.2">
      <c r="A641" s="53" t="s">
        <v>609</v>
      </c>
      <c r="B641" s="85" t="s">
        <v>1280</v>
      </c>
      <c r="C641" s="50" t="s">
        <v>1281</v>
      </c>
      <c r="D641" s="51">
        <f t="shared" ref="D641:E641" si="182">IF(D639&gt;=D640,D639-D640,0)</f>
        <v>736278.98000000045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421629.67999999784</v>
      </c>
      <c r="F642" s="52" t="str">
        <f t="shared" si="119"/>
        <v>-</v>
      </c>
    </row>
    <row r="643" spans="1:6" ht="24" x14ac:dyDescent="0.2">
      <c r="A643" s="60" t="s">
        <v>1284</v>
      </c>
      <c r="B643" s="85" t="s">
        <v>1285</v>
      </c>
      <c r="C643" s="61" t="s">
        <v>1284</v>
      </c>
      <c r="D643" s="51">
        <f t="shared" ref="D643:E643" si="184">IF(D416-D417+D637-D638&gt;=0,D416-D417+D637-D638,0)</f>
        <v>434851.16999999993</v>
      </c>
      <c r="E643" s="51">
        <f t="shared" si="184"/>
        <v>1171130.1499999999</v>
      </c>
      <c r="F643" s="52">
        <f t="shared" si="119"/>
        <v>269.31746555953845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1171130.1500000004</v>
      </c>
      <c r="E645" s="51">
        <f t="shared" si="186"/>
        <v>749500.47000000207</v>
      </c>
      <c r="F645" s="52">
        <f t="shared" si="119"/>
        <v>63.998050942502147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34.92</v>
      </c>
      <c r="E647" s="243">
        <v>217582.85</v>
      </c>
      <c r="F647" s="57" t="str">
        <f t="shared" si="119"/>
        <v>&gt;&gt;100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780354.08</v>
      </c>
      <c r="E649" s="242">
        <v>1830312.98</v>
      </c>
      <c r="F649" s="52">
        <f t="shared" ref="F649:F724" si="188">IF(D649&lt;&gt;0,IF(E649/D649&gt;=100,"&gt;&gt;100",E649/D649*100),"-")</f>
        <v>234.54903702175812</v>
      </c>
    </row>
    <row r="650" spans="1:6" ht="12.75" customHeight="1" x14ac:dyDescent="0.2">
      <c r="A650" s="53" t="s">
        <v>1297</v>
      </c>
      <c r="B650" s="85" t="s">
        <v>1298</v>
      </c>
      <c r="C650" s="50" t="s">
        <v>1297</v>
      </c>
      <c r="D650" s="242">
        <v>19073540.809999999</v>
      </c>
      <c r="E650" s="242">
        <v>17562160.25</v>
      </c>
      <c r="F650" s="52">
        <f t="shared" si="188"/>
        <v>92.076035723751914</v>
      </c>
    </row>
    <row r="651" spans="1:6" ht="12.75" customHeight="1" x14ac:dyDescent="0.2">
      <c r="A651" s="53" t="s">
        <v>1299</v>
      </c>
      <c r="B651" s="85" t="s">
        <v>1300</v>
      </c>
      <c r="C651" s="50" t="s">
        <v>1299</v>
      </c>
      <c r="D651" s="242">
        <v>18023581.91</v>
      </c>
      <c r="E651" s="242">
        <v>18019203.010000002</v>
      </c>
      <c r="F651" s="52">
        <f t="shared" si="188"/>
        <v>99.97570460732021</v>
      </c>
    </row>
    <row r="652" spans="1:6" ht="24" x14ac:dyDescent="0.2">
      <c r="A652" s="53">
        <v>11</v>
      </c>
      <c r="B652" s="85" t="s">
        <v>1301</v>
      </c>
      <c r="C652" s="50" t="s">
        <v>1302</v>
      </c>
      <c r="D652" s="51">
        <f t="shared" ref="D652:E652" si="189">+D649+D650-D651</f>
        <v>1830312.9799999967</v>
      </c>
      <c r="E652" s="51">
        <f t="shared" si="189"/>
        <v>1373270.2199999988</v>
      </c>
      <c r="F652" s="52">
        <f t="shared" si="188"/>
        <v>75.029256471753882</v>
      </c>
    </row>
    <row r="653" spans="1:6" ht="24" x14ac:dyDescent="0.2">
      <c r="A653" s="53" t="s">
        <v>609</v>
      </c>
      <c r="B653" s="85" t="s">
        <v>1303</v>
      </c>
      <c r="C653" s="50" t="s">
        <v>1304</v>
      </c>
      <c r="D653" s="262">
        <v>54</v>
      </c>
      <c r="E653" s="262">
        <v>55</v>
      </c>
      <c r="F653" s="52">
        <f t="shared" si="188"/>
        <v>101.85185185185186</v>
      </c>
    </row>
    <row r="654" spans="1:6" ht="24" x14ac:dyDescent="0.2">
      <c r="A654" s="53" t="s">
        <v>609</v>
      </c>
      <c r="B654" s="85" t="s">
        <v>1305</v>
      </c>
      <c r="C654" s="50" t="s">
        <v>1306</v>
      </c>
      <c r="D654" s="262">
        <v>45</v>
      </c>
      <c r="E654" s="262">
        <v>53</v>
      </c>
      <c r="F654" s="52">
        <f t="shared" si="188"/>
        <v>117.77777777777779</v>
      </c>
    </row>
    <row r="655" spans="1:6" ht="12.75" customHeight="1" x14ac:dyDescent="0.2">
      <c r="A655" s="53" t="s">
        <v>609</v>
      </c>
      <c r="B655" s="85" t="s">
        <v>1307</v>
      </c>
      <c r="C655" s="50" t="s">
        <v>1308</v>
      </c>
      <c r="D655" s="262">
        <v>52</v>
      </c>
      <c r="E655" s="262">
        <v>53</v>
      </c>
      <c r="F655" s="52">
        <f t="shared" si="188"/>
        <v>101.92307692307692</v>
      </c>
    </row>
    <row r="656" spans="1:6" ht="12.75" customHeight="1" x14ac:dyDescent="0.2">
      <c r="A656" s="53" t="s">
        <v>609</v>
      </c>
      <c r="B656" s="85" t="s">
        <v>1309</v>
      </c>
      <c r="C656" s="50" t="s">
        <v>1310</v>
      </c>
      <c r="D656" s="262">
        <v>37</v>
      </c>
      <c r="E656" s="262">
        <v>44</v>
      </c>
      <c r="F656" s="52">
        <f t="shared" si="188"/>
        <v>118.91891891891892</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70171.850000000006</v>
      </c>
      <c r="E661" s="242">
        <v>88859</v>
      </c>
      <c r="F661" s="52">
        <f t="shared" si="188"/>
        <v>126.63055056977974</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2656.95</v>
      </c>
      <c r="E663" s="242">
        <v>470.23</v>
      </c>
      <c r="F663" s="52">
        <f t="shared" si="188"/>
        <v>17.698112497412449</v>
      </c>
    </row>
    <row r="664" spans="1:6" ht="12.75" customHeight="1" x14ac:dyDescent="0.2">
      <c r="A664" s="53">
        <v>63314</v>
      </c>
      <c r="B664" s="85" t="s">
        <v>1326</v>
      </c>
      <c r="C664" s="50" t="s">
        <v>1327</v>
      </c>
      <c r="D664" s="242">
        <v>3793.61</v>
      </c>
      <c r="E664" s="242">
        <v>5172.63</v>
      </c>
      <c r="F664" s="52">
        <f t="shared" si="188"/>
        <v>136.35112729036459</v>
      </c>
    </row>
    <row r="665" spans="1:6" ht="12.75" customHeight="1" x14ac:dyDescent="0.2">
      <c r="A665" s="53">
        <v>63321</v>
      </c>
      <c r="B665" s="85" t="s">
        <v>1328</v>
      </c>
      <c r="C665" s="50" t="s">
        <v>1329</v>
      </c>
      <c r="D665" s="242">
        <v>578893.66</v>
      </c>
      <c r="E665" s="242">
        <v>841102.15</v>
      </c>
      <c r="F665" s="52">
        <f t="shared" si="188"/>
        <v>145.29475931728118</v>
      </c>
    </row>
    <row r="666" spans="1:6" ht="12.75" customHeight="1" x14ac:dyDescent="0.2">
      <c r="A666" s="53">
        <v>63322</v>
      </c>
      <c r="B666" s="85" t="s">
        <v>1330</v>
      </c>
      <c r="C666" s="50" t="s">
        <v>1331</v>
      </c>
      <c r="D666" s="242">
        <v>35000</v>
      </c>
      <c r="E666" s="242">
        <v>0</v>
      </c>
      <c r="F666" s="52">
        <f t="shared" si="188"/>
        <v>0</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212930.86</v>
      </c>
      <c r="E673" s="242">
        <v>27387</v>
      </c>
      <c r="F673" s="52">
        <f t="shared" si="188"/>
        <v>12.861921470659537</v>
      </c>
    </row>
    <row r="674" spans="1:6" ht="24" x14ac:dyDescent="0.2">
      <c r="A674" s="53">
        <v>63426</v>
      </c>
      <c r="B674" s="232" t="s">
        <v>1346</v>
      </c>
      <c r="C674" s="50" t="s">
        <v>1347</v>
      </c>
      <c r="D674" s="242">
        <v>57137.16</v>
      </c>
      <c r="E674" s="242">
        <v>0</v>
      </c>
      <c r="F674" s="52">
        <f t="shared" si="188"/>
        <v>0</v>
      </c>
    </row>
    <row r="675" spans="1:6" ht="24" x14ac:dyDescent="0.2">
      <c r="A675" s="53">
        <v>63612</v>
      </c>
      <c r="B675" s="232" t="s">
        <v>1348</v>
      </c>
      <c r="C675" s="50" t="s">
        <v>1349</v>
      </c>
      <c r="D675" s="242">
        <v>3114.04</v>
      </c>
      <c r="E675" s="242">
        <v>4921.6000000000004</v>
      </c>
      <c r="F675" s="52">
        <f t="shared" si="188"/>
        <v>158.04549716766644</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6014.17</v>
      </c>
      <c r="E677" s="242">
        <v>6100</v>
      </c>
      <c r="F677" s="52">
        <f t="shared" si="188"/>
        <v>101.42712959560505</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106382.3</v>
      </c>
      <c r="E694" s="242">
        <v>114005</v>
      </c>
      <c r="F694" s="52">
        <f t="shared" si="188"/>
        <v>107.1653837151481</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2490899.2599999998</v>
      </c>
      <c r="E698" s="242">
        <v>996002.06</v>
      </c>
      <c r="F698" s="52">
        <f t="shared" si="188"/>
        <v>39.98564197253004</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117054.33</v>
      </c>
      <c r="E710" s="242">
        <v>137367</v>
      </c>
      <c r="F710" s="52">
        <f t="shared" si="188"/>
        <v>117.35319829689341</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4502.3</v>
      </c>
      <c r="E712" s="242">
        <v>10820.48</v>
      </c>
      <c r="F712" s="52">
        <f t="shared" si="188"/>
        <v>240.33227461519667</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3798.22</v>
      </c>
      <c r="F716" s="52" t="str">
        <f t="shared" si="188"/>
        <v>-</v>
      </c>
    </row>
    <row r="717" spans="1:6" ht="12.75" customHeight="1" x14ac:dyDescent="0.2">
      <c r="A717" s="53">
        <v>31215</v>
      </c>
      <c r="B717" s="85" t="s">
        <v>1414</v>
      </c>
      <c r="C717" s="50" t="s">
        <v>1415</v>
      </c>
      <c r="D717" s="242">
        <v>1876.79</v>
      </c>
      <c r="E717" s="242">
        <v>1413.61</v>
      </c>
      <c r="F717" s="52">
        <f t="shared" si="188"/>
        <v>75.320627241193733</v>
      </c>
    </row>
    <row r="718" spans="1:6" ht="12.75" customHeight="1" x14ac:dyDescent="0.2">
      <c r="A718" s="53">
        <v>32121</v>
      </c>
      <c r="B718" s="85" t="s">
        <v>1416</v>
      </c>
      <c r="C718" s="50" t="s">
        <v>1417</v>
      </c>
      <c r="D718" s="242">
        <v>49869.279999999999</v>
      </c>
      <c r="E718" s="242">
        <v>67539</v>
      </c>
      <c r="F718" s="52">
        <f t="shared" si="188"/>
        <v>135.43207361325449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12410.05</v>
      </c>
      <c r="E720" s="242">
        <v>14817.33</v>
      </c>
      <c r="F720" s="52">
        <f t="shared" si="188"/>
        <v>119.39782676137487</v>
      </c>
    </row>
    <row r="721" spans="1:6" ht="12.75" customHeight="1" x14ac:dyDescent="0.2">
      <c r="A721" s="53" t="s">
        <v>1422</v>
      </c>
      <c r="B721" s="85" t="s">
        <v>1423</v>
      </c>
      <c r="C721" s="50" t="s">
        <v>1422</v>
      </c>
      <c r="D721" s="242">
        <v>46527.51</v>
      </c>
      <c r="E721" s="242">
        <v>54294.04</v>
      </c>
      <c r="F721" s="52">
        <f t="shared" si="188"/>
        <v>116.69233965024132</v>
      </c>
    </row>
    <row r="722" spans="1:6" ht="12.75" customHeight="1" x14ac:dyDescent="0.2">
      <c r="A722" s="53" t="s">
        <v>1424</v>
      </c>
      <c r="B722" s="85" t="s">
        <v>1425</v>
      </c>
      <c r="C722" s="50" t="s">
        <v>1424</v>
      </c>
      <c r="D722" s="242">
        <v>3863.3</v>
      </c>
      <c r="E722" s="242">
        <v>2148.71</v>
      </c>
      <c r="F722" s="52">
        <f t="shared" si="188"/>
        <v>55.618512670514839</v>
      </c>
    </row>
    <row r="723" spans="1:6" ht="12.75" customHeight="1" x14ac:dyDescent="0.2">
      <c r="A723" s="53" t="s">
        <v>1426</v>
      </c>
      <c r="B723" s="85" t="s">
        <v>1427</v>
      </c>
      <c r="C723" s="50" t="s">
        <v>1426</v>
      </c>
      <c r="D723" s="242">
        <v>4268.46</v>
      </c>
      <c r="E723" s="242">
        <v>10009.64</v>
      </c>
      <c r="F723" s="52">
        <f t="shared" si="188"/>
        <v>234.50237322125545</v>
      </c>
    </row>
    <row r="724" spans="1:6" ht="12.75" customHeight="1" x14ac:dyDescent="0.2">
      <c r="A724" s="53" t="s">
        <v>1428</v>
      </c>
      <c r="B724" s="85" t="s">
        <v>1429</v>
      </c>
      <c r="C724" s="50" t="s">
        <v>1428</v>
      </c>
      <c r="D724" s="242">
        <v>31853.439999999999</v>
      </c>
      <c r="E724" s="242">
        <v>95560.320000000007</v>
      </c>
      <c r="F724" s="52">
        <f t="shared" si="188"/>
        <v>300.00000000000006</v>
      </c>
    </row>
    <row r="725" spans="1:6" ht="12.75" customHeight="1" x14ac:dyDescent="0.2">
      <c r="A725" s="53">
        <v>32911</v>
      </c>
      <c r="B725" s="85" t="s">
        <v>1430</v>
      </c>
      <c r="C725" s="50" t="s">
        <v>1431</v>
      </c>
      <c r="D725" s="242">
        <v>7869.41</v>
      </c>
      <c r="E725" s="242">
        <v>8527.8799999999992</v>
      </c>
      <c r="F725" s="52">
        <f t="shared" ref="F725:F979" si="190">IF(D725&lt;&gt;0,IF(E725/D725&gt;=100,"&gt;&gt;100",E725/D725*100),"-")</f>
        <v>108.36746338035506</v>
      </c>
    </row>
    <row r="726" spans="1:6" ht="12.75" customHeight="1" x14ac:dyDescent="0.2">
      <c r="A726" s="53" t="s">
        <v>1432</v>
      </c>
      <c r="B726" s="85" t="s">
        <v>1433</v>
      </c>
      <c r="C726" s="50" t="s">
        <v>1432</v>
      </c>
      <c r="D726" s="242">
        <v>3221.72</v>
      </c>
      <c r="E726" s="242">
        <v>4390.0600000000004</v>
      </c>
      <c r="F726" s="52">
        <f t="shared" si="190"/>
        <v>136.26447984306523</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24191.8</v>
      </c>
      <c r="E742" s="242">
        <v>21388.39</v>
      </c>
      <c r="F742" s="52">
        <f t="shared" si="190"/>
        <v>88.411734554683818</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25824</v>
      </c>
      <c r="E759" s="242">
        <v>0</v>
      </c>
      <c r="F759" s="52">
        <f t="shared" si="190"/>
        <v>0</v>
      </c>
    </row>
    <row r="760" spans="1:6" ht="12.75" customHeight="1" x14ac:dyDescent="0.2">
      <c r="A760" s="53">
        <v>35232</v>
      </c>
      <c r="B760" s="85" t="s">
        <v>1500</v>
      </c>
      <c r="C760" s="50" t="s">
        <v>1501</v>
      </c>
      <c r="D760" s="242">
        <v>62494.78</v>
      </c>
      <c r="E760" s="242">
        <v>91134.86</v>
      </c>
      <c r="F760" s="52">
        <f t="shared" si="190"/>
        <v>145.82795555084763</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7934.5</v>
      </c>
      <c r="E762" s="242">
        <v>1599.9</v>
      </c>
      <c r="F762" s="52">
        <f t="shared" si="190"/>
        <v>20.163841451887329</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46359.64</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39651.01</v>
      </c>
      <c r="E774" s="242">
        <v>29179.72</v>
      </c>
      <c r="F774" s="52">
        <f t="shared" si="190"/>
        <v>73.591366272889388</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79345.87</v>
      </c>
      <c r="E816" s="242">
        <v>99993.47</v>
      </c>
      <c r="F816" s="52">
        <f t="shared" si="190"/>
        <v>126.0222743792462</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82024.5</v>
      </c>
      <c r="E819" s="242">
        <v>85873.7</v>
      </c>
      <c r="F819" s="52">
        <f t="shared" si="190"/>
        <v>104.69274424104992</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52527.23</v>
      </c>
      <c r="E821" s="242">
        <v>54600</v>
      </c>
      <c r="F821" s="52">
        <f t="shared" si="190"/>
        <v>103.94608662973471</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92284.83</v>
      </c>
      <c r="E823" s="242">
        <v>100974.89</v>
      </c>
      <c r="F823" s="52">
        <f t="shared" si="190"/>
        <v>109.4165639141341</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11383.65</v>
      </c>
      <c r="E828" s="242">
        <v>13756</v>
      </c>
      <c r="F828" s="52">
        <f t="shared" si="190"/>
        <v>120.8399766331537</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18000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400000</v>
      </c>
      <c r="E878" s="242">
        <v>0</v>
      </c>
      <c r="F878" s="52">
        <f t="shared" si="190"/>
        <v>0</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400000</v>
      </c>
      <c r="F953" s="52" t="str">
        <f t="shared" si="190"/>
        <v>-</v>
      </c>
    </row>
    <row r="954" spans="1:6" ht="24" x14ac:dyDescent="0.2">
      <c r="A954" s="53">
        <v>54432</v>
      </c>
      <c r="B954" s="85" t="s">
        <v>1887</v>
      </c>
      <c r="C954" s="50" t="s">
        <v>1888</v>
      </c>
      <c r="D954" s="242">
        <v>237573.84</v>
      </c>
      <c r="E954" s="242">
        <v>237573.84</v>
      </c>
      <c r="F954" s="52">
        <f t="shared" si="190"/>
        <v>100</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8" workbookViewId="0">
      <selection activeCell="B264" sqref="B26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55051538.13000001</v>
      </c>
      <c r="E6" s="229">
        <f t="shared" si="0"/>
        <v>59273447.540000007</v>
      </c>
      <c r="F6" s="230">
        <f t="shared" ref="F6:F260" si="1">IF(D6&gt;0,IF(E6/D6&gt;=100,"&gt;&gt;100",E6/D6*100),"-")</f>
        <v>107.66901262600561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44256690.030000009</v>
      </c>
      <c r="E7" s="104">
        <f t="shared" si="2"/>
        <v>45380111.120000005</v>
      </c>
      <c r="F7" s="93">
        <f t="shared" si="1"/>
        <v>102.53842094661501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9972492.3399999999</v>
      </c>
      <c r="E8" s="104">
        <f>E9+E10-E11</f>
        <v>10632523.189999999</v>
      </c>
      <c r="F8" s="93">
        <f t="shared" si="1"/>
        <v>106.61851448461479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9941866.75</v>
      </c>
      <c r="E9" s="247">
        <v>10599647.6</v>
      </c>
      <c r="F9" s="93">
        <f t="shared" si="1"/>
        <v>106.61627103380759</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30625.59</v>
      </c>
      <c r="E10" s="247">
        <v>32875.589999999997</v>
      </c>
      <c r="F10" s="93">
        <f t="shared" si="1"/>
        <v>107.34679723721239</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29363049.219999999</v>
      </c>
      <c r="E12" s="104">
        <f t="shared" si="3"/>
        <v>33489046.970000003</v>
      </c>
      <c r="F12" s="93">
        <f t="shared" si="1"/>
        <v>114.05166649787064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27277152.390000001</v>
      </c>
      <c r="E13" s="104">
        <f t="shared" si="4"/>
        <v>31579624.080000006</v>
      </c>
      <c r="F13" s="93">
        <f t="shared" si="1"/>
        <v>115.77317026529985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10814416.300000001</v>
      </c>
      <c r="E15" s="247">
        <v>10845578.08</v>
      </c>
      <c r="F15" s="93">
        <f t="shared" si="1"/>
        <v>100.28815036462022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13253936.58</v>
      </c>
      <c r="E16" s="247">
        <v>18819881.760000002</v>
      </c>
      <c r="F16" s="93">
        <f t="shared" si="1"/>
        <v>141.9946568055783</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13358164.119999999</v>
      </c>
      <c r="E17" s="247">
        <v>13375888.810000001</v>
      </c>
      <c r="F17" s="93">
        <f t="shared" si="1"/>
        <v>100.13268806881526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10149364.609999999</v>
      </c>
      <c r="E18" s="247">
        <v>11461724.57</v>
      </c>
      <c r="F18" s="93">
        <f t="shared" si="1"/>
        <v>112.93046422538563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1192958.74</v>
      </c>
      <c r="E19" s="104">
        <f t="shared" si="5"/>
        <v>1092651.45</v>
      </c>
      <c r="F19" s="93">
        <f t="shared" si="1"/>
        <v>91.591721772372452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756318.29</v>
      </c>
      <c r="E20" s="247">
        <v>774136.15</v>
      </c>
      <c r="F20" s="93">
        <f t="shared" si="1"/>
        <v>102.35586792433647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17677.16</v>
      </c>
      <c r="E21" s="247">
        <v>18765</v>
      </c>
      <c r="F21" s="93">
        <f t="shared" si="1"/>
        <v>106.15392970364017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15437.33</v>
      </c>
      <c r="E22" s="247">
        <v>15437.33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21843.59</v>
      </c>
      <c r="E25" s="247">
        <v>21684.54</v>
      </c>
      <c r="F25" s="93">
        <f t="shared" si="1"/>
        <v>99.271868772486584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1681467.78</v>
      </c>
      <c r="E26" s="247">
        <v>1854528.46</v>
      </c>
      <c r="F26" s="93">
        <f t="shared" si="1"/>
        <v>110.29223884385104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1299785.4099999999</v>
      </c>
      <c r="E28" s="247">
        <v>1591900.03</v>
      </c>
      <c r="F28" s="93">
        <f t="shared" si="1"/>
        <v>122.47406516126382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42019.75</v>
      </c>
      <c r="E29" s="104">
        <f t="shared" si="6"/>
        <v>62724.540000000008</v>
      </c>
      <c r="F29" s="93">
        <f t="shared" si="1"/>
        <v>149.2739485599034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125991.44</v>
      </c>
      <c r="E30" s="247">
        <v>146403.38</v>
      </c>
      <c r="F30" s="93">
        <f t="shared" si="1"/>
        <v>116.20105302391973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83971.69</v>
      </c>
      <c r="E34" s="247">
        <v>83678.84</v>
      </c>
      <c r="F34" s="93">
        <f t="shared" si="1"/>
        <v>99.651251511074733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407050</v>
      </c>
      <c r="E35" s="104">
        <f t="shared" si="7"/>
        <v>416826.38</v>
      </c>
      <c r="F35" s="93">
        <f t="shared" si="1"/>
        <v>102.40176391106743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212455.73</v>
      </c>
      <c r="E36" s="247">
        <v>217132.11</v>
      </c>
      <c r="F36" s="93">
        <f t="shared" si="1"/>
        <v>102.20110796729276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189852.4</v>
      </c>
      <c r="E37" s="247">
        <v>194952.4</v>
      </c>
      <c r="F37" s="93">
        <f t="shared" si="1"/>
        <v>102.68629735520858</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2883.75</v>
      </c>
      <c r="E38" s="247">
        <v>2883.75</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1858.12</v>
      </c>
      <c r="E39" s="247">
        <v>1858.12</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443868.33999999985</v>
      </c>
      <c r="E45" s="104">
        <f t="shared" si="9"/>
        <v>337220.52</v>
      </c>
      <c r="F45" s="93">
        <f t="shared" si="1"/>
        <v>75.973095986075549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96531.76</v>
      </c>
      <c r="E47" s="247">
        <v>96531.76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8895.5499999999993</v>
      </c>
      <c r="E48" s="247">
        <v>8895.5499999999993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3348765.13</v>
      </c>
      <c r="E49" s="247">
        <v>3693196.92</v>
      </c>
      <c r="F49" s="93">
        <f t="shared" si="1"/>
        <v>110.28533732970398</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3010324.1</v>
      </c>
      <c r="E50" s="247">
        <v>3461403.71</v>
      </c>
      <c r="F50" s="93">
        <f t="shared" si="1"/>
        <v>114.98442011609313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4379.8500000000004</v>
      </c>
      <c r="E51" s="247">
        <v>4379.8500000000004</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258.80999999999767</v>
      </c>
      <c r="E52" s="104">
        <f t="shared" si="10"/>
        <v>258.80999999999767</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49856.67</v>
      </c>
      <c r="E54" s="247">
        <v>53534.46</v>
      </c>
      <c r="F54" s="93">
        <f t="shared" si="1"/>
        <v>107.37672612310449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49597.86</v>
      </c>
      <c r="E55" s="247">
        <v>53275.65</v>
      </c>
      <c r="F55" s="93">
        <f t="shared" si="1"/>
        <v>107.41521912437351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4916509.8099999996</v>
      </c>
      <c r="E56" s="104">
        <f t="shared" si="11"/>
        <v>1252996.3</v>
      </c>
      <c r="F56" s="93">
        <f t="shared" si="1"/>
        <v>25.485483573152884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4885154.05</v>
      </c>
      <c r="E57" s="247">
        <v>1252996.3</v>
      </c>
      <c r="F57" s="93">
        <f t="shared" si="1"/>
        <v>25.649064229612168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31355.759999999998</v>
      </c>
      <c r="E62" s="247">
        <v>0</v>
      </c>
      <c r="F62" s="93">
        <f t="shared" si="1"/>
        <v>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906</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906</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10794848.1</v>
      </c>
      <c r="E68" s="104">
        <f t="shared" si="13"/>
        <v>13893336.419999998</v>
      </c>
      <c r="F68" s="93">
        <f t="shared" si="1"/>
        <v>128.70339898529929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1830312.98</v>
      </c>
      <c r="E69" s="104">
        <f t="shared" si="14"/>
        <v>1373270.22</v>
      </c>
      <c r="F69" s="93">
        <f t="shared" si="1"/>
        <v>75.029256471753811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1830184.6</v>
      </c>
      <c r="E70" s="104">
        <f t="shared" si="15"/>
        <v>1373111.58</v>
      </c>
      <c r="F70" s="93">
        <f t="shared" si="1"/>
        <v>75.025851490609199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1830184.6</v>
      </c>
      <c r="E72" s="247">
        <v>1373111.58</v>
      </c>
      <c r="F72" s="93">
        <f t="shared" si="1"/>
        <v>75.025851490609199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128.38</v>
      </c>
      <c r="E76" s="247">
        <v>158.63999999999999</v>
      </c>
      <c r="F76" s="93">
        <f t="shared" si="1"/>
        <v>123.57064963389936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48121.7</v>
      </c>
      <c r="E78" s="104">
        <f>E79+SUM(E82:E84)-E85+E86</f>
        <v>2020188.17</v>
      </c>
      <c r="F78" s="93">
        <f t="shared" si="1"/>
        <v>4198.0814684435509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2000000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2000000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1.52</v>
      </c>
      <c r="E84" s="247">
        <v>1.52</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48120.18</v>
      </c>
      <c r="E86" s="247">
        <v>20186.650000000001</v>
      </c>
      <c r="F86" s="93">
        <f t="shared" si="1"/>
        <v>41.950487300754077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7429132.6600000001</v>
      </c>
      <c r="E134" s="104">
        <f t="shared" si="23"/>
        <v>7427938.1500000004</v>
      </c>
      <c r="F134" s="93">
        <f t="shared" si="1"/>
        <v>99.983921272446366</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7429132.6600000001</v>
      </c>
      <c r="E135" s="104">
        <f t="shared" si="24"/>
        <v>7427938.1500000004</v>
      </c>
      <c r="F135" s="93">
        <f t="shared" si="1"/>
        <v>99.983921272446366</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7429132.6600000001</v>
      </c>
      <c r="E139" s="247">
        <v>7427938.1500000004</v>
      </c>
      <c r="F139" s="93">
        <f t="shared" si="1"/>
        <v>99.983921272446366</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1350188.13</v>
      </c>
      <c r="E146" s="104">
        <f t="shared" si="26"/>
        <v>2808163.75</v>
      </c>
      <c r="F146" s="93">
        <f t="shared" si="1"/>
        <v>207.98314602276946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703201.35</v>
      </c>
      <c r="E147" s="247">
        <v>950062.11</v>
      </c>
      <c r="F147" s="93">
        <f t="shared" si="1"/>
        <v>135.10527390199124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372913.13</v>
      </c>
      <c r="E158" s="247">
        <v>1337863.47</v>
      </c>
      <c r="F158" s="93">
        <f t="shared" si="1"/>
        <v>358.76008710125063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1933357.52</v>
      </c>
      <c r="E159" s="247">
        <v>1816170.51</v>
      </c>
      <c r="F159" s="93">
        <f t="shared" si="1"/>
        <v>93.938678760253296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951.19</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1963.98</v>
      </c>
      <c r="E162" s="247">
        <v>391853.96</v>
      </c>
      <c r="F162" s="93" t="str">
        <f t="shared" si="1"/>
        <v>&gt;&gt;100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1662199.04</v>
      </c>
      <c r="E163" s="247">
        <v>1687786.3</v>
      </c>
      <c r="F163" s="93">
        <f t="shared" si="1"/>
        <v>101.53936197677025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137057.71</v>
      </c>
      <c r="E164" s="104">
        <f t="shared" si="28"/>
        <v>46193.279999999999</v>
      </c>
      <c r="F164" s="93">
        <f t="shared" si="1"/>
        <v>33.703525325207899</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137057.71</v>
      </c>
      <c r="E165" s="247">
        <v>78183.62</v>
      </c>
      <c r="F165" s="93">
        <f t="shared" si="1"/>
        <v>57.044306372841049</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31990.34</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34.92</v>
      </c>
      <c r="E170" s="104">
        <f t="shared" si="29"/>
        <v>217582.85</v>
      </c>
      <c r="F170" s="93" t="str">
        <f t="shared" si="1"/>
        <v>&gt;&gt;100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34.92</v>
      </c>
      <c r="E171" s="247">
        <v>34.92</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217547.93</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55051538.129999995</v>
      </c>
      <c r="E175" s="104">
        <f t="shared" si="30"/>
        <v>59273447.540000007</v>
      </c>
      <c r="F175" s="93">
        <f t="shared" si="1"/>
        <v>107.66901262600564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3059076.6799999997</v>
      </c>
      <c r="E176" s="104">
        <f t="shared" si="31"/>
        <v>2823849.5599999996</v>
      </c>
      <c r="F176" s="93">
        <f t="shared" si="1"/>
        <v>92.310519002746929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399698.77</v>
      </c>
      <c r="E177" s="104">
        <f t="shared" si="32"/>
        <v>904377.96</v>
      </c>
      <c r="F177" s="93">
        <f t="shared" si="1"/>
        <v>226.26488442784049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211594.68</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222488.52</v>
      </c>
      <c r="E179" s="247">
        <v>234458.79</v>
      </c>
      <c r="F179" s="93">
        <f t="shared" si="1"/>
        <v>105.38017422202279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3532.35</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177210.25</v>
      </c>
      <c r="E188" s="247">
        <v>454792.14</v>
      </c>
      <c r="F188" s="93">
        <f t="shared" si="1"/>
        <v>256.63986140756532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352181.91</v>
      </c>
      <c r="E189" s="247">
        <v>249849.44</v>
      </c>
      <c r="F189" s="93">
        <f t="shared" si="1"/>
        <v>70.943291777820178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2307196</v>
      </c>
      <c r="E206" s="104">
        <f t="shared" si="37"/>
        <v>1669622.16</v>
      </c>
      <c r="F206" s="93">
        <f t="shared" si="1"/>
        <v>72.365857083663457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2307196</v>
      </c>
      <c r="E207" s="104">
        <f t="shared" si="38"/>
        <v>1669622.16</v>
      </c>
      <c r="F207" s="93">
        <f t="shared" si="1"/>
        <v>72.365857083663457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400000</v>
      </c>
      <c r="E208" s="247">
        <v>0</v>
      </c>
      <c r="F208" s="93">
        <f t="shared" si="1"/>
        <v>0</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1692547.6</v>
      </c>
      <c r="E212" s="247">
        <v>1454973.76</v>
      </c>
      <c r="F212" s="93">
        <f t="shared" si="1"/>
        <v>85.963535678405734</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214648.4</v>
      </c>
      <c r="E217" s="247">
        <v>214648.4</v>
      </c>
      <c r="F217" s="93">
        <f t="shared" si="1"/>
        <v>100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51992461.449999996</v>
      </c>
      <c r="E237" s="104">
        <f t="shared" si="41"/>
        <v>56449597.980000004</v>
      </c>
      <c r="F237" s="93">
        <f t="shared" si="1"/>
        <v>108.57265920038492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49529152.869999997</v>
      </c>
      <c r="E238" s="104">
        <f t="shared" si="42"/>
        <v>53288047.300000004</v>
      </c>
      <c r="F238" s="93">
        <f t="shared" si="1"/>
        <v>107.58925645238884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51838098.079999998</v>
      </c>
      <c r="E239" s="104">
        <f t="shared" si="43"/>
        <v>54959418.670000002</v>
      </c>
      <c r="F239" s="93">
        <f t="shared" si="1"/>
        <v>106.02128686353997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51804237.009999998</v>
      </c>
      <c r="E240" s="247">
        <v>52933621.75</v>
      </c>
      <c r="F240" s="93">
        <f t="shared" si="1"/>
        <v>102.18010109825957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33861.07</v>
      </c>
      <c r="E241" s="247">
        <v>2025796.92</v>
      </c>
      <c r="F241" s="93">
        <f t="shared" si="1"/>
        <v>5982.6724908574943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2308945.21</v>
      </c>
      <c r="E242" s="104">
        <f t="shared" si="44"/>
        <v>1671371.37</v>
      </c>
      <c r="F242" s="93">
        <f t="shared" si="1"/>
        <v>72.386792149130301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614648.39</v>
      </c>
      <c r="E243" s="247">
        <v>214648.39</v>
      </c>
      <c r="F243" s="93">
        <f t="shared" si="1"/>
        <v>34.922143048320684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1694296.82</v>
      </c>
      <c r="E244" s="247">
        <v>1456722.98</v>
      </c>
      <c r="F244" s="93">
        <f t="shared" si="1"/>
        <v>85.978027155832109</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1171130.1499999994</v>
      </c>
      <c r="E245" s="104">
        <f t="shared" si="45"/>
        <v>749500.47000000067</v>
      </c>
      <c r="F245" s="93">
        <f t="shared" si="1"/>
        <v>63.998050942502083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8035301.4199999999</v>
      </c>
      <c r="E246" s="104">
        <f t="shared" si="46"/>
        <v>11875408.33</v>
      </c>
      <c r="F246" s="93">
        <f t="shared" si="1"/>
        <v>147.79045252044821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8035301.4199999999</v>
      </c>
      <c r="E247" s="247">
        <v>11875408.33</v>
      </c>
      <c r="F247" s="93">
        <f t="shared" si="1"/>
        <v>147.79045252044821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6864171.2700000005</v>
      </c>
      <c r="E250" s="104">
        <f t="shared" si="47"/>
        <v>11125907.859999999</v>
      </c>
      <c r="F250" s="93">
        <f t="shared" si="1"/>
        <v>162.08668785154015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6243702.6200000001</v>
      </c>
      <c r="E252" s="247">
        <v>7809467.2999999998</v>
      </c>
      <c r="F252" s="93">
        <f t="shared" si="1"/>
        <v>125.07750249002089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620468.65</v>
      </c>
      <c r="E253" s="247">
        <v>3316440.56</v>
      </c>
      <c r="F253" s="93">
        <f t="shared" si="1"/>
        <v>534.50574174859605</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43025.55</v>
      </c>
      <c r="E254" s="247">
        <v>43025.55</v>
      </c>
      <c r="F254" s="93">
        <f t="shared" si="1"/>
        <v>100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1334202.1000000001</v>
      </c>
      <c r="E255" s="247">
        <v>2392790.9900000002</v>
      </c>
      <c r="F255" s="93">
        <f t="shared" si="1"/>
        <v>179.34246918064363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1001.88</v>
      </c>
      <c r="E256" s="247">
        <v>62284.77</v>
      </c>
      <c r="F256" s="93">
        <f t="shared" si="1"/>
        <v>6216.7894358605818</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6446723.29</v>
      </c>
      <c r="E259" s="104">
        <f t="shared" si="49"/>
        <v>10272337.439999999</v>
      </c>
      <c r="F259" s="93">
        <f t="shared" si="1"/>
        <v>159.34199403182387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6446723.29</v>
      </c>
      <c r="E260" s="248">
        <v>10272337.439999999</v>
      </c>
      <c r="F260" s="97">
        <f t="shared" si="1"/>
        <v>159.34199403182387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2812132.15</v>
      </c>
      <c r="E264" s="247">
        <v>3337753.31</v>
      </c>
      <c r="F264" s="93">
        <f t="shared" si="50"/>
        <v>118.69119699797892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200255.02</v>
      </c>
      <c r="E265" s="247">
        <v>1158196.74</v>
      </c>
      <c r="F265" s="93">
        <f t="shared" si="50"/>
        <v>578.36090201384218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39349.14</v>
      </c>
      <c r="E266" s="247">
        <v>44028.59</v>
      </c>
      <c r="F266" s="93">
        <f t="shared" si="50"/>
        <v>111.89212775679466</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97708.57</v>
      </c>
      <c r="E267" s="247">
        <v>34155.03</v>
      </c>
      <c r="F267" s="93">
        <f t="shared" si="50"/>
        <v>34.956022793087641</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1252.74</v>
      </c>
      <c r="E268" s="247">
        <v>1844.7</v>
      </c>
      <c r="F268" s="93">
        <f t="shared" si="50"/>
        <v>147.25322093970016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2969.18</v>
      </c>
      <c r="E269" s="247">
        <v>18341.95</v>
      </c>
      <c r="F269" s="93">
        <f t="shared" si="50"/>
        <v>617.74462983045828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43898.26</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18295.560000000001</v>
      </c>
      <c r="E287" s="247">
        <v>101532.26</v>
      </c>
      <c r="F287" s="93">
        <f t="shared" si="50"/>
        <v>554.95573789487719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381403.21</v>
      </c>
      <c r="E288" s="247">
        <v>802845.7</v>
      </c>
      <c r="F288" s="93">
        <f t="shared" si="50"/>
        <v>210.49788752433415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3768.15</v>
      </c>
      <c r="E289" s="247">
        <v>2816.43</v>
      </c>
      <c r="F289" s="93">
        <f t="shared" si="50"/>
        <v>74.743043668643764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348413.76</v>
      </c>
      <c r="E290" s="247">
        <v>247033.01</v>
      </c>
      <c r="F290" s="93">
        <f t="shared" si="50"/>
        <v>70.90219685927444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423385.75</v>
      </c>
      <c r="E293" s="247">
        <v>364987.71</v>
      </c>
      <c r="F293" s="93">
        <f t="shared" si="50"/>
        <v>86.206895248600119</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1883810.25</v>
      </c>
      <c r="E294" s="247">
        <v>1304634.45</v>
      </c>
      <c r="F294" s="93">
        <f t="shared" si="50"/>
        <v>69.255088191605282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13178.65</v>
      </c>
      <c r="E297" s="247">
        <v>6920.55</v>
      </c>
      <c r="F297" s="93">
        <f t="shared" si="50"/>
        <v>52.513345448888927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46396.39</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59008.84</v>
      </c>
      <c r="E299" s="247">
        <v>325750.43</v>
      </c>
      <c r="F299" s="93">
        <f t="shared" si="50"/>
        <v>552.03666094774951</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2378219.67</v>
      </c>
      <c r="E5" s="79">
        <f t="shared" si="0"/>
        <v>2676437.42</v>
      </c>
      <c r="F5" s="80">
        <f t="shared" ref="F5:F141" si="1">IF(D5&gt;0,IF(E5/D5&gt;=100,"&gt;&gt;100",E5/D5*100),"-")</f>
        <v>112.53953761134269</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2378219.67</v>
      </c>
      <c r="E6" s="81">
        <f t="shared" si="2"/>
        <v>2676437.42</v>
      </c>
      <c r="F6" s="63">
        <f t="shared" si="1"/>
        <v>112.53953761134269</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2378219.67</v>
      </c>
      <c r="E7" s="249">
        <v>2676437.42</v>
      </c>
      <c r="F7" s="63">
        <f t="shared" si="1"/>
        <v>112.53953761134269</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350525.16000000003</v>
      </c>
      <c r="E28" s="81">
        <f t="shared" si="6"/>
        <v>397488.54</v>
      </c>
      <c r="F28" s="63">
        <f t="shared" si="1"/>
        <v>113.39800543846836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115871.58</v>
      </c>
      <c r="E29" s="249">
        <v>128788.54</v>
      </c>
      <c r="F29" s="63">
        <f t="shared" si="1"/>
        <v>111.14765156391238</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200000</v>
      </c>
      <c r="E30" s="249">
        <v>230000</v>
      </c>
      <c r="F30" s="63">
        <f t="shared" si="1"/>
        <v>114.99999999999999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34653.58</v>
      </c>
      <c r="E34" s="249">
        <v>38700</v>
      </c>
      <c r="F34" s="63">
        <f t="shared" si="1"/>
        <v>111.67677336656125</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5788927.0499999998</v>
      </c>
      <c r="E35" s="81">
        <f t="shared" si="7"/>
        <v>2186922.5699999998</v>
      </c>
      <c r="F35" s="63">
        <f t="shared" si="1"/>
        <v>37.777684035593431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82116.77</v>
      </c>
      <c r="E36" s="81">
        <f t="shared" si="8"/>
        <v>106768.42</v>
      </c>
      <c r="F36" s="63">
        <f t="shared" si="1"/>
        <v>130.02023825340424</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82116.77</v>
      </c>
      <c r="E37" s="249">
        <v>106768.42</v>
      </c>
      <c r="F37" s="63">
        <f t="shared" si="1"/>
        <v>130.02023825340424</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88318.78</v>
      </c>
      <c r="E39" s="81">
        <f t="shared" si="9"/>
        <v>91134.86</v>
      </c>
      <c r="F39" s="63">
        <f t="shared" si="1"/>
        <v>103.18854042141434</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88318.78</v>
      </c>
      <c r="E40" s="249">
        <v>91134.86</v>
      </c>
      <c r="F40" s="63">
        <f t="shared" si="1"/>
        <v>103.18854042141434</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5306871.58</v>
      </c>
      <c r="E54" s="81">
        <f t="shared" si="12"/>
        <v>1614327</v>
      </c>
      <c r="F54" s="63">
        <f t="shared" si="1"/>
        <v>30.419560293938751</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5299587.08</v>
      </c>
      <c r="E55" s="249">
        <v>1611443.62</v>
      </c>
      <c r="F55" s="63">
        <f t="shared" si="1"/>
        <v>30.406965593251467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7284.5</v>
      </c>
      <c r="E56" s="249">
        <v>1599.9</v>
      </c>
      <c r="F56" s="63">
        <f t="shared" si="1"/>
        <v>21.963072276752008</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1283.48</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112405.43</v>
      </c>
      <c r="E61" s="81">
        <f t="shared" si="13"/>
        <v>137029.65</v>
      </c>
      <c r="F61" s="63">
        <f t="shared" si="1"/>
        <v>121.90661073935662</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112405.43</v>
      </c>
      <c r="E64" s="249">
        <v>137029.65</v>
      </c>
      <c r="F64" s="63">
        <f t="shared" si="1"/>
        <v>121.90661073935662</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199214.49</v>
      </c>
      <c r="E74" s="249">
        <v>237662.64</v>
      </c>
      <c r="F74" s="63">
        <f t="shared" si="1"/>
        <v>119.29987622888277</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511388.9</v>
      </c>
      <c r="E75" s="81">
        <f t="shared" si="15"/>
        <v>451470.34</v>
      </c>
      <c r="F75" s="63">
        <f t="shared" si="1"/>
        <v>88.283171574510121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52306.25</v>
      </c>
      <c r="E76" s="249">
        <v>9350</v>
      </c>
      <c r="F76" s="63">
        <f t="shared" si="1"/>
        <v>17.875492890428966</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13767.75</v>
      </c>
      <c r="E78" s="249">
        <v>16259</v>
      </c>
      <c r="F78" s="63">
        <f t="shared" si="1"/>
        <v>118.09482304661256</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5296</v>
      </c>
      <c r="E79" s="249">
        <v>4536.4399999999996</v>
      </c>
      <c r="F79" s="63">
        <f t="shared" si="1"/>
        <v>85.657854984894257</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440018.9</v>
      </c>
      <c r="E81" s="249">
        <v>421324.9</v>
      </c>
      <c r="F81" s="63">
        <f t="shared" si="1"/>
        <v>95.751546126768645</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2116272.3199999998</v>
      </c>
      <c r="E82" s="81">
        <f t="shared" si="16"/>
        <v>3182439.82</v>
      </c>
      <c r="F82" s="63">
        <f t="shared" si="1"/>
        <v>150.3795040895304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76295.56</v>
      </c>
      <c r="E83" s="249">
        <v>161990.92000000001</v>
      </c>
      <c r="F83" s="63">
        <f t="shared" si="1"/>
        <v>212.32024510993827</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1645196.22</v>
      </c>
      <c r="E84" s="249">
        <v>2637606.52</v>
      </c>
      <c r="F84" s="63">
        <f t="shared" si="1"/>
        <v>160.32169828350322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394780.54</v>
      </c>
      <c r="E86" s="249">
        <v>382842.38</v>
      </c>
      <c r="F86" s="63">
        <f t="shared" si="1"/>
        <v>96.97600089406636</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157044.93</v>
      </c>
      <c r="E89" s="81">
        <f t="shared" si="17"/>
        <v>108736.78</v>
      </c>
      <c r="F89" s="63">
        <f t="shared" si="1"/>
        <v>69.239280758697532</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124377.29</v>
      </c>
      <c r="E94" s="81">
        <f t="shared" si="19"/>
        <v>73407.48</v>
      </c>
      <c r="F94" s="63">
        <f t="shared" si="1"/>
        <v>59.020002767386238</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124377.29</v>
      </c>
      <c r="E95" s="249">
        <v>73407.48</v>
      </c>
      <c r="F95" s="63">
        <f t="shared" si="1"/>
        <v>59.020002767386238</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32667.64</v>
      </c>
      <c r="E106" s="249">
        <v>35329.300000000003</v>
      </c>
      <c r="F106" s="63">
        <f t="shared" si="1"/>
        <v>108.14769600742508</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1068358.98</v>
      </c>
      <c r="E107" s="81">
        <f t="shared" si="21"/>
        <v>869021.23</v>
      </c>
      <c r="F107" s="63">
        <f t="shared" si="1"/>
        <v>81.341688165526534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227892.59</v>
      </c>
      <c r="E108" s="249">
        <v>234306.32</v>
      </c>
      <c r="F108" s="63">
        <f t="shared" si="1"/>
        <v>102.81436531130741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805766.39</v>
      </c>
      <c r="E109" s="249">
        <v>560514.91</v>
      </c>
      <c r="F109" s="63">
        <f t="shared" si="1"/>
        <v>69.562954841042696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34700</v>
      </c>
      <c r="E111" s="249">
        <v>74200</v>
      </c>
      <c r="F111" s="63">
        <f t="shared" si="1"/>
        <v>213.83285302593663</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853644.24000000011</v>
      </c>
      <c r="E114" s="81">
        <f t="shared" si="22"/>
        <v>1138737.01</v>
      </c>
      <c r="F114" s="63">
        <f t="shared" si="1"/>
        <v>133.39714094480388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726045.08000000007</v>
      </c>
      <c r="E115" s="81">
        <f t="shared" si="23"/>
        <v>1000507.03</v>
      </c>
      <c r="F115" s="63">
        <f t="shared" si="1"/>
        <v>137.80232902342647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646633.81000000006</v>
      </c>
      <c r="E116" s="249">
        <v>947841.78</v>
      </c>
      <c r="F116" s="63">
        <f t="shared" si="1"/>
        <v>146.58091880472503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79411.27</v>
      </c>
      <c r="E117" s="249">
        <v>52665.25</v>
      </c>
      <c r="F117" s="63">
        <f t="shared" si="1"/>
        <v>66.319616850353853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16346.91</v>
      </c>
      <c r="E118" s="81">
        <f t="shared" si="24"/>
        <v>16955.28</v>
      </c>
      <c r="F118" s="63">
        <f t="shared" si="1"/>
        <v>103.7216207833774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16346.91</v>
      </c>
      <c r="E120" s="249">
        <v>16955.28</v>
      </c>
      <c r="F120" s="63">
        <f t="shared" si="1"/>
        <v>103.7216207833774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99868.6</v>
      </c>
      <c r="E125" s="249">
        <v>107518.7</v>
      </c>
      <c r="F125" s="63">
        <f t="shared" si="1"/>
        <v>107.66016545741104</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11383.65</v>
      </c>
      <c r="E128" s="249">
        <v>13756</v>
      </c>
      <c r="F128" s="63">
        <f t="shared" si="1"/>
        <v>120.8399766331537</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190027.87</v>
      </c>
      <c r="E129" s="81">
        <f t="shared" si="26"/>
        <v>225570.94999999998</v>
      </c>
      <c r="F129" s="63">
        <f t="shared" si="1"/>
        <v>118.70414060842759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31860</v>
      </c>
      <c r="E133" s="249">
        <v>39345</v>
      </c>
      <c r="F133" s="63">
        <f t="shared" si="1"/>
        <v>123.49340866290019</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56936.72</v>
      </c>
      <c r="E135" s="249">
        <v>64849.77</v>
      </c>
      <c r="F135" s="63">
        <f t="shared" si="1"/>
        <v>113.89797304797324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47485.87</v>
      </c>
      <c r="E138" s="249">
        <v>60648.47</v>
      </c>
      <c r="F138" s="63">
        <f t="shared" si="1"/>
        <v>127.71898250995505</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53745.279999999999</v>
      </c>
      <c r="E140" s="249">
        <v>60727.71</v>
      </c>
      <c r="F140" s="63">
        <f t="shared" si="1"/>
        <v>112.99170829512843</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13414409.119999999</v>
      </c>
      <c r="E141" s="106">
        <f t="shared" si="28"/>
        <v>11236824.659999998</v>
      </c>
      <c r="F141" s="82">
        <f t="shared" si="1"/>
        <v>83.766825355331036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308040.03000000003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308040.03000000003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5195.3900000000003</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5195.3900000000003</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302844.64</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302844.64</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3059076.68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10765567.27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7615512.9399999995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1432991.54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3546879.89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30580.95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74824.87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2530235.69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3150054.33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11000794.390000001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7110833.75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1221396.8600000001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3534909.62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30580.95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71292.52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2252653.7999999998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3252386.8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637573.84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637573.84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2823849.5599999987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28167.9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25351.47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24481.190000000002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22207.83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2273.36</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870.28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870.28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2816.4300000000003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327.88</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2488.5500000000002</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2795681.66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879026.49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247033.01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1669622.16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28508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Spomenka</cp:lastModifiedBy>
  <cp:lastPrinted>2025-02-21T13:38:33Z</cp:lastPrinted>
  <dcterms:created xsi:type="dcterms:W3CDTF">2022-04-01T05:14:30Z</dcterms:created>
  <dcterms:modified xsi:type="dcterms:W3CDTF">2025-02-25T06:42:02Z</dcterms:modified>
</cp:coreProperties>
</file>